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6.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7.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8.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serrania.sharepoint.com/sites/proyectos/Documentos compartidos/MCA 2023-2027/7119.2 INTERVENCION PROMOTORES/MODELOS/GDR/"/>
    </mc:Choice>
  </mc:AlternateContent>
  <xr:revisionPtr revIDLastSave="895" documentId="13_ncr:1_{01CF51D7-8901-419A-899F-320861423FB0}" xr6:coauthVersionLast="47" xr6:coauthVersionMax="47" xr10:uidLastSave="{CA7FC354-71B5-430F-8AF0-8F54105D960A}"/>
  <bookViews>
    <workbookView xWindow="-120" yWindow="-120" windowWidth="29040" windowHeight="15840" tabRatio="869" activeTab="1" xr2:uid="{75E742B1-6DCE-4CF7-8BA4-835DAA33D2F6}"/>
  </bookViews>
  <sheets>
    <sheet name="Instrucciones" sheetId="10" r:id="rId1"/>
    <sheet name="Resumen" sheetId="1" r:id="rId2"/>
    <sheet name="1. Ambito Territorial" sheetId="2" r:id="rId3"/>
    <sheet name="2. Calidad Operación" sheetId="3" r:id="rId4"/>
    <sheet name="3. Factor Económico" sheetId="4" r:id="rId5"/>
    <sheet name="5. Adaptación Cambio Climático" sheetId="5" r:id="rId6"/>
    <sheet name="8. Igualdad Género" sheetId="6" r:id="rId7"/>
    <sheet name="10. Juventud Rural" sheetId="7" r:id="rId8"/>
    <sheet name="11. Innovación" sheetId="8" r:id="rId9"/>
    <sheet name="13. Perfil Solicitante" sheetId="9" r:id="rId10"/>
  </sheets>
  <definedNames>
    <definedName name="_xlnm.Print_Area" localSheetId="0">Instrucciones!$A$1:$H$12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 l="1"/>
  <c r="F4" i="9"/>
  <c r="F4" i="7"/>
  <c r="F4" i="5"/>
  <c r="G51" i="1" s="1"/>
  <c r="F4" i="4"/>
  <c r="F21" i="4" l="1"/>
  <c r="G41" i="1" s="1"/>
  <c r="F4" i="2"/>
  <c r="G8" i="1" s="1"/>
  <c r="F4" i="3"/>
  <c r="G17" i="1" s="1"/>
  <c r="F4" i="6"/>
  <c r="G56" i="1" s="1"/>
  <c r="G24" i="1"/>
  <c r="G90" i="1"/>
  <c r="G86" i="1"/>
  <c r="F4" i="8"/>
  <c r="G79" i="1" s="1"/>
  <c r="G68" i="1"/>
  <c r="F7" i="2"/>
  <c r="G11" i="1" s="1"/>
  <c r="G96" i="1" l="1"/>
  <c r="G98" i="1" s="1"/>
</calcChain>
</file>

<file path=xl/sharedStrings.xml><?xml version="1.0" encoding="utf-8"?>
<sst xmlns="http://schemas.openxmlformats.org/spreadsheetml/2006/main" count="553" uniqueCount="233">
  <si>
    <t>INSTRUCCIONES PARA RELLENAR LA HOJA DE CÁLCULO</t>
  </si>
  <si>
    <t>LINEA 1: Desarrollo del sector agrario y forestal (PRODUCTIVO)</t>
  </si>
  <si>
    <t>BATERÍA DE CRITERIOS Y SUBCRITERIOS</t>
  </si>
  <si>
    <t>1. ÁMBITO TERRITORIAL.</t>
  </si>
  <si>
    <t>Código</t>
  </si>
  <si>
    <t>Criterios y subcriterios de selección</t>
  </si>
  <si>
    <t>Carácter</t>
  </si>
  <si>
    <t>Máximo</t>
  </si>
  <si>
    <t>AT.2</t>
  </si>
  <si>
    <t>Factor de aislamiento</t>
  </si>
  <si>
    <t>AT.2.1</t>
  </si>
  <si>
    <t>Excluyente</t>
  </si>
  <si>
    <t>AT.2.2</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</si>
  <si>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</si>
  <si>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</si>
  <si>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</si>
  <si>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</si>
  <si>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</si>
  <si>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</si>
  <si>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</si>
  <si>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</si>
  <si>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</si>
  <si>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</si>
  <si>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</si>
  <si>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</si>
  <si>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</si>
  <si>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</si>
  <si>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</si>
  <si>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</si>
  <si>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</si>
  <si>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Agricultura, ganadería, silvicultura</t>
  </si>
  <si>
    <t>Industria extractiva o manufacturera</t>
  </si>
  <si>
    <t>Suministro de energía eléctrica, gas, vapor y aire acondicionado; suministro de agua, actividades de saneamiento, gestión de residuos y descontaminación</t>
  </si>
  <si>
    <t>Construcción</t>
  </si>
  <si>
    <t>Comercio al por mayor y al por menor; Reparación de vehículos de motor</t>
  </si>
  <si>
    <t>Transporte y almacenamiento</t>
  </si>
  <si>
    <t>Hostelería</t>
  </si>
  <si>
    <t>Información y comunicaciones</t>
  </si>
  <si>
    <t>Actividades inmobiliarias</t>
  </si>
  <si>
    <t>Actividades profesionales, científicas y técnicas</t>
  </si>
  <si>
    <t>Actividades administrativas y servicios auxiliares</t>
  </si>
  <si>
    <t>Administración Pública y Defensa</t>
  </si>
  <si>
    <t>Educación</t>
  </si>
  <si>
    <t>Actividades sanitarias y de servicios sociales</t>
  </si>
  <si>
    <t>Actividades artísticas, recreativas o de entretenimiento</t>
  </si>
  <si>
    <t>Otros servicios</t>
  </si>
  <si>
    <t>FE-6</t>
  </si>
  <si>
    <t>Mejora del desarrollo empresarial en el sector agroalimentario  y/o forestal en el ámbito de la ZRL</t>
  </si>
  <si>
    <t>La operación para la que se solicita la ayuda supone la puesta en marcha de una nueva actividad en el sector de la producción agrolimentaria y/o forestal</t>
  </si>
  <si>
    <t>La operación para la que se solicita la ayuda supone la puesta en marcha de una nueva actividad en el sector de la transformación de productos agroalimentarios y/o forestales</t>
  </si>
  <si>
    <t>La operación para la que se solicita la ayuda supone la puesta en marcha de una nueva actividad en el sector de la comercialización de productos agrarios y/o forestales</t>
  </si>
  <si>
    <t>La operación para la que se solicita la ayuda supone la modernización de una actividad ya existente en el sector de la producción de productos agroalimentarios y/o forestales</t>
  </si>
  <si>
    <t>La operación para la que se solicita la ayuda supone la modernización de una actividad ya existente en el sector de la transformación de productos agroalimentarios y/o forestales</t>
  </si>
  <si>
    <t>La operación para la que se solicita la ayuda supone la modernización de una actividad ya existente en el sector de la comercialización de productos agroalimentarios y/o forestales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</si>
  <si>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</si>
  <si>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</si>
  <si>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</si>
  <si>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</si>
  <si>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</si>
  <si>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</si>
  <si>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</si>
  <si>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IG.1</t>
  </si>
  <si>
    <t>Tipología de la entidad promotora (excepto Ayuntamientos y entes públicos)</t>
  </si>
  <si>
    <t>Promotora persona física mujer</t>
  </si>
  <si>
    <t>Promotora empresa /persona jurídica en el que las mujeres tengan el 51% de los derechos de voto</t>
  </si>
  <si>
    <t>Empresa coparticipada al 50%  de los derechos de voto por una mujer</t>
  </si>
  <si>
    <t>Explotaciones agrarias de titularidad compartida</t>
  </si>
  <si>
    <t>Asociaciones y federaciones de mujeres</t>
  </si>
  <si>
    <t>Empresas de mujeres o dirigidas por mujeres en sectores “masculinizados”</t>
  </si>
  <si>
    <t>Empresa coparticipada al 50% por una mujer en sectores ”masculinizados”</t>
  </si>
  <si>
    <t>Asociaciones y federaciones que trabajen por la igualdad de género</t>
  </si>
  <si>
    <t>10. JUVENTUD RURAL.</t>
  </si>
  <si>
    <t>JR.1</t>
  </si>
  <si>
    <t>Contribución a la promoción de condiciones para la igualdad de oportunidades de la juventud rural (menores de 35 años)</t>
  </si>
  <si>
    <t>JR.1.1</t>
  </si>
  <si>
    <t>La operación esta promovida por: población joven emprendedora</t>
  </si>
  <si>
    <t>JR.1.2</t>
  </si>
  <si>
    <t>La operación está promovida por: población joven emprendedora demandante de empleo</t>
  </si>
  <si>
    <t>JR.1.3</t>
  </si>
  <si>
    <t>Personas jurídicas y comunidades de bienes con porcentaje de participación al menos de 51% de jóvenes</t>
  </si>
  <si>
    <t>JR.1.4</t>
  </si>
  <si>
    <t>Empresa coparticipada al 50% por una persona joven.</t>
  </si>
  <si>
    <t>JR.1.5</t>
  </si>
  <si>
    <t>Personas jurídicas con mayoría de jóvenes en órgano de dirección</t>
  </si>
  <si>
    <t>JR.1.6</t>
  </si>
  <si>
    <t>Cooperativas con al menos un 51% de socios jóvenes</t>
  </si>
  <si>
    <t>JR.1.7</t>
  </si>
  <si>
    <t>Asociaciones juveniles</t>
  </si>
  <si>
    <t>11. INNOVACIÓN.</t>
  </si>
  <si>
    <t>IN.1</t>
  </si>
  <si>
    <t>Carácter innovador de la operación para la que se solicita la ayuda</t>
  </si>
  <si>
    <t>IN.1.1</t>
  </si>
  <si>
    <t>IN.1.2</t>
  </si>
  <si>
    <t>IN.1.3</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</si>
  <si>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</si>
  <si>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</si>
  <si>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</si>
  <si>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</si>
  <si>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</si>
  <si>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</si>
  <si>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</si>
  <si>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</si>
  <si>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</si>
  <si>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</si>
  <si>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</si>
  <si>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</si>
  <si>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</si>
  <si>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</si>
  <si>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</si>
  <si>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</si>
  <si>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</si>
  <si>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PUNTUACIÓN MÁXIMA</t>
  </si>
  <si>
    <t>Puntuación</t>
  </si>
  <si>
    <t>Seleccione solo un criterio</t>
  </si>
  <si>
    <t xml:space="preserve">SI </t>
  </si>
  <si>
    <t>NO</t>
  </si>
  <si>
    <t>La operación atiende a 1 necesidad priorizada detectada en EDLL</t>
  </si>
  <si>
    <t>SI</t>
  </si>
  <si>
    <t>La operación atiende a 2 necesidades priorizadas detectadas en EDLL</t>
  </si>
  <si>
    <t>La operación atiende a 3 ó más necesidades priorizadas detectadas en EDLL</t>
  </si>
  <si>
    <t>(*)</t>
  </si>
  <si>
    <t>NPL.1</t>
  </si>
  <si>
    <t xml:space="preserve">NPL.4 </t>
  </si>
  <si>
    <t>NPL.6</t>
  </si>
  <si>
    <t>FE.6</t>
  </si>
  <si>
    <t>5. ADAPTACIÓN AL CAMBIO CLIMÁTICO.</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</si>
  <si>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</si>
  <si>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</si>
  <si>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</si>
  <si>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</si>
  <si>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2.- Cada uno de los criterios y subcriterios seleccionados deberá justificarse  en la solicitud de ayuda y  deberá aportar la documentación que sea necesaria para aplicarlos. En el caso de no quedar convenientemente justificados no podrán ser tenidos en cuenta para la valoración del proyecto.</t>
  </si>
  <si>
    <t>3.- Los criterios y subcriterios del GDR Serrania Suroeste Sevillana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</si>
  <si>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1.- La utilización de esta hoja excel por la persona solicitante es voluntaria, aunque es conveniente para que haga una autobaremación de su proyecto y saber si llega a la puntuación minima o no para que el proyecto sea subvencionado.</t>
  </si>
  <si>
    <t>4.- Seleccione las pestañas numeradas para rellenar los criterios de selección, la puntuación obtenida se copiará en la hoja "Resumen" automáticamente. Sólo se pueden rellenar las casillas seleccionando "Si" o "No". Únicamente, debe seleccionar aquellos criterios/subcriterios que cumpla su proyecto/operación.</t>
  </si>
  <si>
    <t>8.- Para que su proyecto sea subvencionable deberá obtener una puntuación mínima de 60 puntos.</t>
  </si>
  <si>
    <t>7.- La condición de excluyente o acumulable opera entre subcriterios de un mismo criterio de selección.</t>
  </si>
  <si>
    <t>5.- Definición Subcriterio Excluyente: Únicamente se puede seleccionar, si se cumple, uno de los criterios/subcriterios y, por tanto, no podrá adicionarse ninguna puntuación más de otro subcriterio dentro de la misma horquilla, porque por su naturaleza o definición implica optar por uno u otro.</t>
  </si>
  <si>
    <t>6.- Definición Subcriterio Acumulable: Se puede seleccionar más de un subcriterio, si se cumplen, y permite que lo puntos que se otorguen por el cumplimiento de ese subcriterio puedan adicionarse o añadirse a otros subcriterios de la misma horquilla, por ser concurrentes y compatibles.</t>
  </si>
  <si>
    <t>9.- Al completar todos los apartados guarde el archivo excel con el NIF y el nombre de su Entidad para que pueda ser identificado por nuestro personal técnico, si se lo requiere o lo quiere aportar voluntariamente al expediente.</t>
  </si>
  <si>
    <t>Incentivar la permanencia en el territorio de las personas jóvenes, facilitando su acceso
al empleo, apoyando el emprendimiento y mejorando infraestructuras, equipamientos sociales
como guarderías infantiles, herramientas y servicios para el desarrollo rural.</t>
  </si>
  <si>
    <t>NPL.2</t>
  </si>
  <si>
    <t>NPL 3</t>
  </si>
  <si>
    <t>NPL 5</t>
  </si>
  <si>
    <t>NPL.7</t>
  </si>
  <si>
    <t>NPL 8</t>
  </si>
  <si>
    <t>NPL 9</t>
  </si>
  <si>
    <t>NPL 10</t>
  </si>
  <si>
    <t>NPL 11</t>
  </si>
  <si>
    <t>NPL 12</t>
  </si>
  <si>
    <t>Apoyar la creación de empresas, el dinamismo empresarial, la mejora y modernización de los sectores económicos, los proyectos con capacidad de arrastre y fomentar la cultura emprendedora</t>
  </si>
  <si>
    <t>Modernización de la actividad agraria y agroalimentaria, mejorando y completando lacadena de valor en sectores como la aceituna, o la elaboración de productos locales</t>
  </si>
  <si>
    <t>Creación de empleo cualificado en todos los sectores, capaz de ofrecer un atractivo para retener en el territorio de la comarca el talento de las personas más formadas</t>
  </si>
  <si>
    <t xml:space="preserve">Impulso a sectores que ayuden a la diversificación económica, como el segmento turístico (patrimonio, medio natural), la actividad industrial y otras basadas en recursos locales </t>
  </si>
  <si>
    <t>Conservación del patrimonio y los paisajes culturales identitarios de la comarca.
Promover su conocimiento y adhesión por la población local.</t>
  </si>
  <si>
    <t>Desarrollo de las energías renovables aprovechando los recursos disponibles en la
comarca, especialmente la energía solar fotovoltaica mediante la generación distribuida.</t>
  </si>
  <si>
    <t>Oferta formativa alineada con las oportunidades del territorio y la formación a la carta realmente conectada con los recursos y oportunidades de la Serranía Suroeste Sevillana</t>
  </si>
  <si>
    <t>Cultura de la innovación, apoyando la adaptación de las empresas y su desempeño, a veces demasiado tradicional en diversos sectores, como el agrícola o el comercial</t>
  </si>
  <si>
    <t>Adaptación y mitigación del cambio climático, tanto de los núcleos urbanos, con
espacios sombreados, bioconstrucción, planes de movilidad sostenible (incluyendo zonas de parking …) como de sectores económicos, más eficientes y adaptados.</t>
  </si>
  <si>
    <t>Mejorar la gestión medioambiental y la sostenibilidad del sector agrario y
agroindustrial, especialmente en la gestión de residuos de la actividad agraria y agroindustrial</t>
  </si>
  <si>
    <t>Cauces estables y permanentes de participación ciudadana a todas las escalas, especialmente en los ayuntamientos y GDR, apoyando también el desempeño del tejido asociativo de la comarca</t>
  </si>
  <si>
    <t>SELECCIONAR</t>
  </si>
  <si>
    <t>Resolución de las necesidades priorizadas detectadas en EDLL</t>
  </si>
  <si>
    <t>Puede seleccionar más de un criterio</t>
  </si>
  <si>
    <t>NECESIDADES PRIORIZADAS DETECTADAS EN LA EDLL</t>
  </si>
  <si>
    <t>La operación para la que se solicita la ayuda supone la modernización de una actividad ya existente en el sector de la comercialización de productos agroalimentarios y/o forestales.</t>
  </si>
  <si>
    <t xml:space="preserve">PUNTUACIÓN MÍNIMA EXIGIDA </t>
  </si>
  <si>
    <t>PUNTUACIÓN TOTAL CRITERIOS DE SU PROYECTO</t>
  </si>
  <si>
    <t>¿LA OPERACIÓN/EL PROYECTO ES SUBVENCIONABLE?</t>
  </si>
  <si>
    <t>Acumulable con 2.1 ó 2.2</t>
  </si>
  <si>
    <t>2. CALIDAD DE LA OPERACIÓN.</t>
  </si>
  <si>
    <t>FE. 3.1</t>
  </si>
  <si>
    <t>FE. 3.2</t>
  </si>
  <si>
    <t>FE. 3.3</t>
  </si>
  <si>
    <t>FE. 3.4</t>
  </si>
  <si>
    <t>FE. 3.5</t>
  </si>
  <si>
    <t>FE. 3.6</t>
  </si>
  <si>
    <t>FE. 3.7</t>
  </si>
  <si>
    <t>FE. 3.8</t>
  </si>
  <si>
    <t>FE. 3.9</t>
  </si>
  <si>
    <t>FE. 3.10</t>
  </si>
  <si>
    <t>FE. 3.11</t>
  </si>
  <si>
    <t>FE. 3.12</t>
  </si>
  <si>
    <t>FE. 3.13</t>
  </si>
  <si>
    <t>FE. 3.14</t>
  </si>
  <si>
    <t>FE. 3.15</t>
  </si>
  <si>
    <t>FE. 3.16</t>
  </si>
  <si>
    <t>FE. 6.1</t>
  </si>
  <si>
    <t>IG. 1.1</t>
  </si>
  <si>
    <t>IG. 1.2</t>
  </si>
  <si>
    <t>IG. 1.3</t>
  </si>
  <si>
    <t>IG. 1.4</t>
  </si>
  <si>
    <t>IG. 1.5</t>
  </si>
  <si>
    <t>IG. 1.6</t>
  </si>
  <si>
    <t>IG. 1.7</t>
  </si>
  <si>
    <t>IG. 1.8</t>
  </si>
  <si>
    <t>PS. 2.1</t>
  </si>
  <si>
    <t>PS. 2.2</t>
  </si>
  <si>
    <t>PS. 2.3</t>
  </si>
  <si>
    <t>F.E 3.3</t>
  </si>
  <si>
    <t>FE. 6.2</t>
  </si>
  <si>
    <t>FE. 6.3</t>
  </si>
  <si>
    <t>FE. 6.4</t>
  </si>
  <si>
    <t>FE. 6.5</t>
  </si>
  <si>
    <t>FE. 6.6</t>
  </si>
  <si>
    <t>PS. 1.2</t>
  </si>
  <si>
    <t>LINEA 1. Desarrollo del sector agrario y forestal (PRODUCTIVO)</t>
  </si>
  <si>
    <t>El núcleo de población donde se ejecuta la operación está a más de 60 minutos de distancia del municipio capital de provincia</t>
  </si>
  <si>
    <t>El núcleo de población donde se ejecuta la operación está a más de 30 minutos y menos de 60 minutos de distancia del municipio capital de provincia</t>
  </si>
  <si>
    <t xml:space="preserve">La operación pertenece a alguno de los sectores de la economía considerados innovadores en la Estrategia de Desarrollo Local Leader </t>
  </si>
  <si>
    <t>La operación aborda alguna de las temáticas consideradas innovadoras en la Estrategia de Desarrollo Local Leader (**)</t>
  </si>
  <si>
    <t>(**)</t>
  </si>
  <si>
    <t>TEMÁTICAS INNOVADORAS DE LA EDLL</t>
  </si>
  <si>
    <t>Desarrollo de actividades y técnicas de Bioconstrucción</t>
  </si>
  <si>
    <t>Industrias culturales</t>
  </si>
  <si>
    <t>Silver economy</t>
  </si>
  <si>
    <t>Creación de marcas y reconocimientos de calidad diferenciada</t>
  </si>
  <si>
    <t>Economía circular y mejoras medioambientales</t>
  </si>
  <si>
    <t>TM. 1</t>
  </si>
  <si>
    <t>TM.2</t>
  </si>
  <si>
    <t>TM. 3</t>
  </si>
  <si>
    <t xml:space="preserve">TM. 4 </t>
  </si>
  <si>
    <t>TM. 5</t>
  </si>
  <si>
    <t>La operación integra alguno de los aspectos considerados innovadores en la Estrategia de Desarrollo Local Leader (***)</t>
  </si>
  <si>
    <t>(***)</t>
  </si>
  <si>
    <t>Nuevas tecnologías de la información, la comunicación y de inteligencia artificial</t>
  </si>
  <si>
    <t>Bioeconomía y lucha contra el cambio climático</t>
  </si>
  <si>
    <t>Innovación social: economía social, cooperativismo de consumo y de servicios de proximidad</t>
  </si>
  <si>
    <t>ASPECTOS CONSIDERADOS INNOVADORES EN LA EDLL</t>
  </si>
  <si>
    <t>AI. 1</t>
  </si>
  <si>
    <t>AI. 2</t>
  </si>
  <si>
    <t>AI. 3</t>
  </si>
  <si>
    <t xml:space="preserve">(*) Véase Epígrafe 4. NECESIDADES, POTENCIALIDADES Y ASPECTOS INNOVADORES 4.4. DEFINICIÓN Y JUSTIFICACIÓN DE ASPECTOS INNOVADORES de la EDLL </t>
  </si>
  <si>
    <t>Ptos.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</si>
</sst>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b/>
      <sz val="10"/>
      <color rgb="FFCE181E"/>
      <name val="Liberation Sans1"/>
    </font>
    <font>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16"/>
      <color rgb="FF00B0F0"/>
      <name val="Aptos Narrow"/>
      <family val="2"/>
      <scheme val="minor"/>
    </font>
    <font>
      <sz val="8"/>
      <name val="Aptos Narrow"/>
      <family val="2"/>
      <scheme val="minor"/>
    </font>
    <font>
      <sz val="20"/>
      <color rgb="FF000000"/>
      <name val="Source Sans Pro1"/>
    </font>
    <font>
      <sz val="11"/>
      <color theme="9" tint="0.79998168889431442"/>
      <name val="Aptos Narrow"/>
      <family val="2"/>
      <scheme val="minor"/>
    </font>
    <font>
      <sz val="16"/>
      <color theme="9" tint="0.79998168889431442"/>
      <name val="Aptos Narrow"/>
      <family val="2"/>
      <scheme val="minor"/>
    </font>
    <font>
      <sz val="11"/>
      <color rgb="FF000000"/>
      <name val="Liberation Sans1"/>
    </font>
    <font>
      <b/>
      <sz val="16"/>
      <color rgb="FF000000"/>
      <name val="Liberation Sans1"/>
    </font>
    <font>
      <sz val="16"/>
      <color rgb="FF000000"/>
      <name val="Liberation Sans1"/>
    </font>
    <font>
      <sz val="11"/>
      <color rgb="FF006100"/>
      <name val="Aptos Narrow"/>
      <family val="2"/>
      <scheme val="minor"/>
    </font>
    <font>
      <b/>
      <sz val="11"/>
      <name val="Aptos Narrow"/>
      <family val="2"/>
      <scheme val="minor"/>
    </font>
    <font>
      <b/>
      <sz val="14"/>
      <color rgb="FF00A0FC"/>
      <name val="Source Sans Pro1"/>
    </font>
    <font>
      <sz val="11"/>
      <name val="Aptos Narrow"/>
      <family val="2"/>
      <scheme val="minor"/>
    </font>
    <font>
      <b/>
      <sz val="9"/>
      <color theme="1"/>
      <name val="Aptos Narrow"/>
      <family val="2"/>
      <scheme val="minor"/>
    </font>
  </fonts>
  <fills count="9">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rgb="FFFFFF00"/>
      </patternFill>
    </fill>
    <fill>
      <patternFill patternType="solid">
        <fgColor rgb="FFC6EFCE"/>
      </patternFill>
    </fill>
  </fills>
  <borders count="42">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xf numFmtId="0" fontId="21" fillId="0" borderId="0"/>
    <xf numFmtId="0" fontId="24" fillId="8" borderId="0" applyNumberFormat="0" applyBorder="0" applyAlignment="0" applyProtection="0"/>
  </cellStyleXfs>
  <cellXfs count="184">
    <xf numFmtId="0" fontId="0" fillId="0" borderId="0" xfId="0"/>
    <xf numFmtId="0" fontId="2" fillId="0" borderId="0" xfId="0" applyFont="1"/>
    <xf numFmtId="0" fontId="2" fillId="0" borderId="0" xfId="0" applyFont="1" applyAlignment="1">
      <alignment horizontal="justify" vertical="center"/>
    </xf>
    <xf numFmtId="0" fontId="3"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8"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0" fillId="0" borderId="0" xfId="0" applyAlignment="1">
      <alignment horizontal="justify" vertical="center"/>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vertical="center" wrapText="1"/>
    </xf>
    <xf numFmtId="0" fontId="7" fillId="0" borderId="3" xfId="0" applyFont="1" applyBorder="1" applyAlignment="1">
      <alignment horizontal="left" vertical="center" wrapText="1"/>
    </xf>
    <xf numFmtId="0" fontId="5" fillId="2" borderId="7" xfId="0" applyFont="1" applyFill="1" applyBorder="1" applyAlignment="1">
      <alignment horizontal="center" vertical="center" wrapText="1"/>
    </xf>
    <xf numFmtId="0" fontId="6" fillId="0" borderId="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4" xfId="0" applyFont="1" applyBorder="1" applyAlignment="1">
      <alignment horizontal="justify" vertical="center" wrapText="1"/>
    </xf>
    <xf numFmtId="0" fontId="7" fillId="0" borderId="15" xfId="0" applyFont="1" applyBorder="1" applyAlignment="1">
      <alignment horizontal="center" vertical="center"/>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6" fillId="0" borderId="9" xfId="0" applyFont="1" applyBorder="1" applyAlignment="1">
      <alignment vertical="center" wrapText="1"/>
    </xf>
    <xf numFmtId="0" fontId="7" fillId="0" borderId="9" xfId="0" applyFont="1" applyBorder="1" applyAlignment="1">
      <alignment vertical="center"/>
    </xf>
    <xf numFmtId="0" fontId="6" fillId="0" borderId="13" xfId="0" applyFont="1" applyBorder="1" applyAlignment="1">
      <alignment vertical="center" wrapText="1"/>
    </xf>
    <xf numFmtId="0" fontId="7" fillId="0" borderId="13" xfId="0" applyFont="1" applyBorder="1" applyAlignment="1">
      <alignment vertical="center"/>
    </xf>
    <xf numFmtId="0" fontId="7" fillId="0" borderId="14"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10" fillId="0" borderId="0" xfId="0" applyFont="1"/>
    <xf numFmtId="0" fontId="11" fillId="0" borderId="0" xfId="0" applyFont="1"/>
    <xf numFmtId="0" fontId="12" fillId="0" borderId="0" xfId="0" applyFont="1" applyAlignment="1">
      <alignment horizontal="center" vertical="center" wrapText="1"/>
    </xf>
    <xf numFmtId="0" fontId="1" fillId="0" borderId="0" xfId="0" applyFont="1" applyAlignment="1">
      <alignment vertical="center"/>
    </xf>
    <xf numFmtId="0" fontId="6" fillId="3" borderId="0" xfId="0" applyFont="1" applyFill="1" applyAlignment="1">
      <alignment horizontal="left" vertical="center" wrapText="1"/>
    </xf>
    <xf numFmtId="0" fontId="14" fillId="0" borderId="0" xfId="0" applyFont="1" applyAlignment="1">
      <alignment horizontal="justify"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xf>
    <xf numFmtId="0" fontId="6" fillId="0" borderId="0" xfId="0" applyFont="1" applyAlignment="1">
      <alignment vertical="center" wrapText="1"/>
    </xf>
    <xf numFmtId="0" fontId="7" fillId="0" borderId="9"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6" fillId="0" borderId="13" xfId="0" applyFont="1"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4" fillId="0" borderId="0" xfId="1" applyFont="1" applyAlignment="1">
      <alignment vertical="center"/>
    </xf>
    <xf numFmtId="0" fontId="23" fillId="0" borderId="0" xfId="1" applyFont="1" applyAlignment="1">
      <alignment horizontal="center" vertical="center" wrapText="1"/>
    </xf>
    <xf numFmtId="0" fontId="3" fillId="0" borderId="0" xfId="1" applyFont="1" applyAlignment="1">
      <alignment vertical="center" wrapText="1"/>
    </xf>
    <xf numFmtId="0" fontId="0" fillId="0" borderId="0" xfId="0" applyAlignment="1">
      <alignment wrapText="1"/>
    </xf>
    <xf numFmtId="0" fontId="5" fillId="2" borderId="20"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6" fillId="3" borderId="4" xfId="0" applyFont="1" applyFill="1" applyBorder="1" applyAlignment="1">
      <alignment horizontal="left" vertical="center" wrapText="1"/>
    </xf>
    <xf numFmtId="0" fontId="0" fillId="0" borderId="4" xfId="0" applyBorder="1" applyAlignment="1">
      <alignment horizontal="center" vertical="center" wrapText="1"/>
    </xf>
    <xf numFmtId="0" fontId="7" fillId="0" borderId="16" xfId="0" applyFont="1" applyBorder="1" applyAlignment="1">
      <alignment horizontal="center" vertical="center"/>
    </xf>
    <xf numFmtId="0" fontId="6" fillId="3" borderId="4" xfId="0" applyFont="1" applyFill="1" applyBorder="1" applyAlignment="1">
      <alignment horizontal="justify" vertical="center" wrapText="1"/>
    </xf>
    <xf numFmtId="0" fontId="6" fillId="3" borderId="4" xfId="0" applyFont="1" applyFill="1" applyBorder="1" applyAlignment="1">
      <alignment horizontal="left" vertical="center"/>
    </xf>
    <xf numFmtId="0" fontId="7" fillId="0" borderId="21" xfId="0" applyFont="1" applyBorder="1" applyAlignment="1">
      <alignment horizontal="center" vertical="center"/>
    </xf>
    <xf numFmtId="0" fontId="10" fillId="0" borderId="4" xfId="0" applyFont="1" applyBorder="1" applyAlignment="1">
      <alignment horizontal="center" vertical="center"/>
    </xf>
    <xf numFmtId="0" fontId="14" fillId="0" borderId="4" xfId="0" applyFont="1" applyBorder="1" applyAlignment="1">
      <alignment horizontal="center" vertical="center"/>
    </xf>
    <xf numFmtId="0" fontId="10" fillId="4" borderId="4" xfId="0" applyFont="1" applyFill="1" applyBorder="1" applyAlignment="1">
      <alignment horizontal="center" vertical="center"/>
    </xf>
    <xf numFmtId="0" fontId="20" fillId="5" borderId="4" xfId="0" applyFont="1" applyFill="1" applyBorder="1" applyAlignment="1" applyProtection="1">
      <alignment vertical="center"/>
      <protection locked="0"/>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7" fillId="0" borderId="4" xfId="0" applyFont="1" applyBorder="1" applyAlignment="1">
      <alignment horizontal="center" vertical="center"/>
    </xf>
    <xf numFmtId="0" fontId="27" fillId="0" borderId="4" xfId="0" applyFont="1" applyBorder="1" applyAlignment="1">
      <alignment horizontal="left" vertical="center" wrapText="1"/>
    </xf>
    <xf numFmtId="0" fontId="27" fillId="0" borderId="4" xfId="0" applyFont="1" applyBorder="1" applyAlignment="1">
      <alignment wrapText="1"/>
    </xf>
    <xf numFmtId="0" fontId="27" fillId="0" borderId="4" xfId="0" applyFont="1" applyBorder="1" applyAlignment="1">
      <alignment vertical="top" wrapText="1"/>
    </xf>
    <xf numFmtId="0" fontId="27" fillId="0" borderId="0" xfId="0" applyFont="1"/>
    <xf numFmtId="0" fontId="25" fillId="4" borderId="4" xfId="0" applyFont="1" applyFill="1" applyBorder="1" applyAlignment="1">
      <alignment horizontal="center" vertical="center"/>
    </xf>
    <xf numFmtId="0" fontId="25" fillId="4" borderId="4" xfId="0" applyFont="1" applyFill="1" applyBorder="1" applyAlignment="1">
      <alignment horizontal="center" vertical="center" wrapText="1"/>
    </xf>
    <xf numFmtId="0" fontId="0" fillId="0" borderId="0" xfId="0" applyAlignment="1">
      <alignment horizontal="right"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0" fillId="6" borderId="28" xfId="0" applyFont="1" applyFill="1" applyBorder="1" applyAlignment="1" applyProtection="1">
      <alignment vertical="center"/>
      <protection locked="0"/>
    </xf>
    <xf numFmtId="0" fontId="0" fillId="0" borderId="29" xfId="0" applyBorder="1" applyAlignment="1">
      <alignment horizontal="right" vertical="center"/>
    </xf>
    <xf numFmtId="0" fontId="20" fillId="6" borderId="30" xfId="0" applyFont="1" applyFill="1" applyBorder="1" applyAlignment="1" applyProtection="1">
      <alignment vertical="center"/>
      <protection locked="0"/>
    </xf>
    <xf numFmtId="0" fontId="6" fillId="2" borderId="31" xfId="0" applyFont="1" applyFill="1" applyBorder="1" applyAlignment="1">
      <alignment horizontal="center" vertical="center" wrapText="1"/>
    </xf>
    <xf numFmtId="0" fontId="19" fillId="5" borderId="2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9" fillId="5"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5" borderId="3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2" borderId="33" xfId="0" applyFont="1" applyFill="1" applyBorder="1" applyAlignment="1">
      <alignment horizontal="center" vertical="center" wrapText="1"/>
    </xf>
    <xf numFmtId="0" fontId="6" fillId="2" borderId="31" xfId="0" applyFont="1" applyFill="1" applyBorder="1" applyAlignment="1">
      <alignment horizontal="center" vertical="center"/>
    </xf>
    <xf numFmtId="0" fontId="7" fillId="0" borderId="11" xfId="0" applyFont="1" applyBorder="1" applyAlignment="1">
      <alignment horizontal="center" vertical="center" wrapText="1"/>
    </xf>
    <xf numFmtId="0" fontId="19" fillId="6" borderId="27" xfId="0" applyFont="1" applyFill="1" applyBorder="1" applyAlignment="1" applyProtection="1">
      <alignment vertical="center"/>
      <protection locked="0"/>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34" xfId="0" applyFont="1" applyBorder="1" applyAlignment="1">
      <alignment horizontal="center" vertical="center"/>
    </xf>
    <xf numFmtId="0" fontId="19" fillId="6" borderId="32" xfId="0" applyFont="1" applyFill="1" applyBorder="1" applyAlignment="1" applyProtection="1">
      <alignment vertical="center"/>
      <protection locked="0"/>
    </xf>
    <xf numFmtId="0" fontId="15" fillId="3" borderId="28" xfId="0" applyFont="1" applyFill="1" applyBorder="1" applyAlignment="1">
      <alignment horizontal="center" vertical="center" wrapText="1"/>
    </xf>
    <xf numFmtId="0" fontId="20" fillId="5" borderId="28" xfId="0" applyFont="1" applyFill="1" applyBorder="1" applyAlignment="1" applyProtection="1">
      <alignment vertical="center"/>
      <protection locked="0"/>
    </xf>
    <xf numFmtId="0" fontId="6" fillId="3" borderId="0" xfId="0" applyFont="1" applyFill="1" applyAlignment="1">
      <alignment horizontal="right" vertical="center" wrapText="1"/>
    </xf>
    <xf numFmtId="0" fontId="28" fillId="5" borderId="23" xfId="0" applyFont="1" applyFill="1" applyBorder="1" applyAlignment="1">
      <alignment horizontal="center" vertical="center" wrapText="1"/>
    </xf>
    <xf numFmtId="0" fontId="20" fillId="6" borderId="27" xfId="0" applyFont="1" applyFill="1" applyBorder="1" applyAlignment="1" applyProtection="1">
      <alignment vertical="center"/>
      <protection locked="0"/>
    </xf>
    <xf numFmtId="0" fontId="20" fillId="6" borderId="32" xfId="0" applyFont="1" applyFill="1" applyBorder="1" applyAlignment="1" applyProtection="1">
      <alignment vertical="center"/>
      <protection locked="0"/>
    </xf>
    <xf numFmtId="0" fontId="6" fillId="3" borderId="0" xfId="0" applyFont="1" applyFill="1" applyAlignment="1">
      <alignment horizontal="left" vertical="center"/>
    </xf>
    <xf numFmtId="0" fontId="7" fillId="0" borderId="13" xfId="0" applyFont="1" applyBorder="1" applyAlignment="1">
      <alignment horizontal="left" vertical="center" indent="2"/>
    </xf>
    <xf numFmtId="0" fontId="7" fillId="0" borderId="29" xfId="0" applyFont="1" applyBorder="1" applyAlignment="1">
      <alignment horizontal="right" vertical="center"/>
    </xf>
    <xf numFmtId="0" fontId="20" fillId="6" borderId="32" xfId="0" applyFont="1" applyFill="1" applyBorder="1" applyAlignment="1" applyProtection="1">
      <alignment horizontal="center" vertical="center"/>
      <protection locked="0"/>
    </xf>
    <xf numFmtId="0" fontId="6" fillId="3" borderId="35" xfId="0" applyFont="1" applyFill="1" applyBorder="1" applyAlignment="1">
      <alignment horizontal="center" vertical="center"/>
    </xf>
    <xf numFmtId="0" fontId="15" fillId="3" borderId="38" xfId="0" applyFont="1" applyFill="1" applyBorder="1" applyAlignment="1">
      <alignment horizontal="center" vertical="center" wrapText="1"/>
    </xf>
    <xf numFmtId="0" fontId="6" fillId="3" borderId="0" xfId="0" applyFont="1" applyFill="1" applyAlignment="1">
      <alignment horizontal="justify" vertical="center" wrapText="1"/>
    </xf>
    <xf numFmtId="0" fontId="20" fillId="5" borderId="27" xfId="0" applyFont="1" applyFill="1" applyBorder="1" applyAlignment="1" applyProtection="1">
      <alignment vertical="center"/>
      <protection locked="0"/>
    </xf>
    <xf numFmtId="0" fontId="20" fillId="5" borderId="32" xfId="0" applyFont="1" applyFill="1" applyBorder="1" applyAlignment="1" applyProtection="1">
      <alignment vertical="center"/>
      <protection locked="0"/>
    </xf>
    <xf numFmtId="0" fontId="13" fillId="0" borderId="0" xfId="0" applyFont="1" applyAlignment="1">
      <alignment horizontal="justify" vertical="center"/>
    </xf>
    <xf numFmtId="0" fontId="13" fillId="0" borderId="0" xfId="0" applyFont="1" applyAlignment="1">
      <alignment vertical="center"/>
    </xf>
    <xf numFmtId="0" fontId="6" fillId="2"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7" fillId="0" borderId="11" xfId="0" applyFont="1" applyBorder="1" applyAlignment="1">
      <alignment horizontal="left" vertical="center" wrapText="1" indent="2"/>
    </xf>
    <xf numFmtId="0" fontId="7" fillId="0" borderId="19" xfId="0" applyFont="1" applyBorder="1" applyAlignment="1">
      <alignment horizontal="left" vertical="center" wrapText="1" indent="2"/>
    </xf>
    <xf numFmtId="0" fontId="0" fillId="0" borderId="0" xfId="0" applyProtection="1">
      <protection locked="0"/>
    </xf>
    <xf numFmtId="0" fontId="0" fillId="0" borderId="0" xfId="0" applyAlignment="1">
      <alignment horizontal="right" vertical="center" wrapText="1"/>
    </xf>
    <xf numFmtId="0" fontId="0" fillId="0" borderId="29" xfId="0" applyBorder="1" applyAlignment="1">
      <alignment horizontal="right" vertical="center" wrapText="1"/>
    </xf>
    <xf numFmtId="0" fontId="27"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0" fillId="5" borderId="29" xfId="0" applyFont="1" applyFill="1" applyBorder="1" applyAlignment="1" applyProtection="1">
      <alignment vertical="center"/>
      <protection locked="0"/>
    </xf>
    <xf numFmtId="0" fontId="28" fillId="5" borderId="4" xfId="0" applyFont="1" applyFill="1" applyBorder="1" applyAlignment="1">
      <alignment horizontal="center" vertical="center" wrapText="1"/>
    </xf>
    <xf numFmtId="0" fontId="7" fillId="0" borderId="0" xfId="0" applyFont="1" applyAlignment="1">
      <alignment horizontal="justify" vertical="center" wrapText="1"/>
    </xf>
    <xf numFmtId="0" fontId="27" fillId="0" borderId="4"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6" fillId="0" borderId="27" xfId="0" applyFont="1" applyBorder="1" applyAlignment="1">
      <alignment horizontal="center" vertical="center" wrapText="1"/>
    </xf>
    <xf numFmtId="0" fontId="16" fillId="0" borderId="27" xfId="0" applyFont="1" applyBorder="1" applyAlignment="1">
      <alignment horizontal="center" vertical="center"/>
    </xf>
    <xf numFmtId="0" fontId="0" fillId="0" borderId="40" xfId="0" applyBorder="1" applyAlignment="1">
      <alignment horizontal="center" vertical="center" wrapText="1"/>
    </xf>
    <xf numFmtId="0" fontId="16" fillId="0" borderId="32" xfId="0" applyFont="1" applyBorder="1" applyAlignment="1">
      <alignment horizontal="center" vertical="center"/>
    </xf>
    <xf numFmtId="0" fontId="15" fillId="3" borderId="27" xfId="0" applyFont="1" applyFill="1" applyBorder="1" applyAlignment="1">
      <alignment horizontal="center" vertical="center"/>
    </xf>
    <xf numFmtId="0" fontId="16" fillId="0" borderId="27" xfId="0" applyFont="1" applyBorder="1" applyAlignment="1">
      <alignment vertical="center"/>
    </xf>
    <xf numFmtId="0" fontId="0" fillId="0" borderId="40" xfId="0" applyBorder="1" applyAlignment="1">
      <alignment horizontal="center" vertical="center"/>
    </xf>
    <xf numFmtId="0" fontId="16" fillId="0" borderId="32" xfId="0" applyFont="1" applyBorder="1" applyAlignment="1">
      <alignment vertical="center"/>
    </xf>
    <xf numFmtId="0" fontId="6" fillId="0" borderId="13" xfId="0" applyFont="1" applyBorder="1" applyAlignment="1">
      <alignment horizontal="center" vertical="center"/>
    </xf>
    <xf numFmtId="0" fontId="7" fillId="0" borderId="40" xfId="0" applyFont="1" applyBorder="1" applyAlignment="1">
      <alignment horizontal="center" vertical="center"/>
    </xf>
    <xf numFmtId="0" fontId="6" fillId="3" borderId="11" xfId="0" applyFont="1" applyFill="1" applyBorder="1" applyAlignment="1">
      <alignment horizontal="center" vertical="center" wrapText="1"/>
    </xf>
    <xf numFmtId="0" fontId="11" fillId="0" borderId="4" xfId="0" applyFont="1" applyBorder="1" applyAlignment="1">
      <alignment horizontal="right" vertical="center"/>
    </xf>
    <xf numFmtId="0" fontId="26" fillId="0" borderId="4" xfId="0" applyFont="1" applyBorder="1" applyAlignment="1">
      <alignment horizontal="right" vertical="center"/>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3" borderId="2" xfId="0" applyFont="1" applyFill="1" applyBorder="1" applyAlignment="1">
      <alignment horizontal="left" vertical="center"/>
    </xf>
    <xf numFmtId="0" fontId="6" fillId="3" borderId="16" xfId="0" applyFont="1" applyFill="1" applyBorder="1" applyAlignment="1">
      <alignment horizontal="left" vertical="center"/>
    </xf>
    <xf numFmtId="0" fontId="6" fillId="3" borderId="22"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7" borderId="0" xfId="0" applyFont="1" applyFill="1" applyAlignment="1">
      <alignment horizontal="center"/>
    </xf>
    <xf numFmtId="0" fontId="1" fillId="0" borderId="0" xfId="0" applyFont="1" applyAlignment="1">
      <alignment horizontal="left" wrapText="1"/>
    </xf>
    <xf numFmtId="0" fontId="1" fillId="0" borderId="0" xfId="0" applyFont="1" applyAlignment="1">
      <alignment horizontal="left" vertical="center" wrapText="1"/>
    </xf>
    <xf numFmtId="0" fontId="22" fillId="0" borderId="0" xfId="1" applyFont="1" applyAlignment="1">
      <alignment horizontal="center" vertical="center"/>
    </xf>
    <xf numFmtId="0" fontId="23" fillId="7" borderId="0" xfId="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wrapText="1"/>
    </xf>
    <xf numFmtId="0" fontId="0" fillId="0" borderId="0" xfId="0" applyAlignment="1">
      <alignment horizontal="left" vertical="center" wrapText="1"/>
    </xf>
    <xf numFmtId="0" fontId="25" fillId="5" borderId="23" xfId="2" applyFont="1" applyFill="1" applyBorder="1" applyAlignment="1" applyProtection="1">
      <alignment horizontal="center" vertical="center" wrapText="1"/>
    </xf>
    <xf numFmtId="0" fontId="6" fillId="3" borderId="12" xfId="0" applyFont="1" applyFill="1" applyBorder="1" applyAlignment="1">
      <alignment horizontal="left" vertical="center" wrapText="1"/>
    </xf>
    <xf numFmtId="0" fontId="1" fillId="5" borderId="23" xfId="0" applyFont="1" applyFill="1" applyBorder="1" applyAlignment="1">
      <alignment horizontal="center" vertical="center" wrapText="1"/>
    </xf>
    <xf numFmtId="0" fontId="6" fillId="3" borderId="36" xfId="0" applyFont="1" applyFill="1" applyBorder="1" applyAlignment="1">
      <alignment horizontal="left" vertical="center" wrapText="1"/>
    </xf>
    <xf numFmtId="0" fontId="6" fillId="3" borderId="37" xfId="0" applyFont="1" applyFill="1" applyBorder="1" applyAlignment="1">
      <alignment horizontal="left" vertical="center" wrapText="1"/>
    </xf>
    <xf numFmtId="0" fontId="0" fillId="5" borderId="23" xfId="0" applyFill="1" applyBorder="1" applyAlignment="1">
      <alignment horizontal="center" vertical="center" wrapText="1"/>
    </xf>
    <xf numFmtId="0" fontId="1" fillId="5" borderId="4" xfId="0" applyFont="1" applyFill="1" applyBorder="1" applyAlignment="1">
      <alignment horizontal="center" vertical="center" wrapText="1"/>
    </xf>
    <xf numFmtId="0" fontId="6" fillId="3" borderId="10" xfId="0" applyFont="1" applyFill="1" applyBorder="1" applyAlignment="1">
      <alignment horizontal="left" vertical="center"/>
    </xf>
    <xf numFmtId="0" fontId="6" fillId="3" borderId="10" xfId="0" applyFont="1" applyFill="1" applyBorder="1" applyAlignment="1">
      <alignment horizontal="left" vertical="center" wrapText="1"/>
    </xf>
    <xf numFmtId="0" fontId="28" fillId="5" borderId="23" xfId="0" applyFont="1" applyFill="1" applyBorder="1" applyAlignment="1">
      <alignment horizontal="center" vertical="center" wrapText="1"/>
    </xf>
    <xf numFmtId="0" fontId="1" fillId="5" borderId="23" xfId="0" applyFont="1" applyFill="1" applyBorder="1" applyAlignment="1">
      <alignment horizontal="center" wrapText="1"/>
    </xf>
    <xf numFmtId="0" fontId="0" fillId="0" borderId="41" xfId="0" applyBorder="1"/>
  </cellXfs>
  <cellStyles count="3">
    <cellStyle name="Bueno" xfId="2" builtinId="26"/>
    <cellStyle name="Normal" xfId="0" builtinId="0"/>
    <cellStyle name="Normal 2" xfId="1" xr:uid="{EEEC8BD6-F52D-4D0D-B207-7A4EE51AAB85}"/>
  </cellStyles>
  <dxfs count="1">
    <dxf>
      <font>
        <b val="0"/>
        <i val="0"/>
        <strike val="0"/>
        <condense val="0"/>
        <extend val="0"/>
        <outline val="0"/>
        <shadow val="0"/>
        <u val="none"/>
        <vertAlign val="baseline"/>
        <sz val="11"/>
        <color rgb="FFFF000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14" fmlaRange="$I$5:$I$6" noThreeD="1" sel="2" val="0"/>
</file>

<file path=xl/ctrlProps/ctrlProp11.xml><?xml version="1.0" encoding="utf-8"?>
<formControlPr xmlns="http://schemas.microsoft.com/office/spreadsheetml/2009/9/main" objectType="List" dx="22" fmlaLink="$F$15" fmlaRange="$I$5:$I$6" noThreeD="1" sel="2" val="0"/>
</file>

<file path=xl/ctrlProps/ctrlProp12.xml><?xml version="1.0" encoding="utf-8"?>
<formControlPr xmlns="http://schemas.microsoft.com/office/spreadsheetml/2009/9/main" objectType="List" dx="22" fmlaLink="$F$16" fmlaRange="$I$5:$I$6" noThreeD="1" sel="2" val="0"/>
</file>

<file path=xl/ctrlProps/ctrlProp13.xml><?xml version="1.0" encoding="utf-8"?>
<formControlPr xmlns="http://schemas.microsoft.com/office/spreadsheetml/2009/9/main" objectType="List" dx="22" fmlaLink="$F$17" fmlaRange="$I$5:$I$6" noThreeD="1" sel="2" val="0"/>
</file>

<file path=xl/ctrlProps/ctrlProp14.xml><?xml version="1.0" encoding="utf-8"?>
<formControlPr xmlns="http://schemas.microsoft.com/office/spreadsheetml/2009/9/main" objectType="List" dx="22" fmlaLink="$F$18" fmlaRange="$I$5:$I$6" noThreeD="1" sel="2" val="0"/>
</file>

<file path=xl/ctrlProps/ctrlProp15.xml><?xml version="1.0" encoding="utf-8"?>
<formControlPr xmlns="http://schemas.microsoft.com/office/spreadsheetml/2009/9/main" objectType="List" dx="22" fmlaLink="$F$19" fmlaRange="$I$5:$I$6" noThreeD="1" sel="2" val="0"/>
</file>

<file path=xl/ctrlProps/ctrlProp16.xml><?xml version="1.0" encoding="utf-8"?>
<formControlPr xmlns="http://schemas.microsoft.com/office/spreadsheetml/2009/9/main" objectType="List" dx="22" fmlaLink="$F$22" fmlaRange="$I$5:$I$6" noThreeD="1" sel="2" val="0"/>
</file>

<file path=xl/ctrlProps/ctrlProp17.xml><?xml version="1.0" encoding="utf-8"?>
<formControlPr xmlns="http://schemas.microsoft.com/office/spreadsheetml/2009/9/main" objectType="List" dx="22" fmlaLink="$F$23" fmlaRange="$I$5:$I$6" noThreeD="1" sel="2" val="0"/>
</file>

<file path=xl/ctrlProps/ctrlProp18.xml><?xml version="1.0" encoding="utf-8"?>
<formControlPr xmlns="http://schemas.microsoft.com/office/spreadsheetml/2009/9/main" objectType="List" dx="22" fmlaLink="$F$24" fmlaRange="$I$5:$I$6" noThreeD="1" sel="2" val="0"/>
</file>

<file path=xl/ctrlProps/ctrlProp19.xml><?xml version="1.0" encoding="utf-8"?>
<formControlPr xmlns="http://schemas.microsoft.com/office/spreadsheetml/2009/9/main" objectType="List" dx="22" fmlaLink="$F$25"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26" fmlaRange="$I$5:$I$6" noThreeD="1" sel="2" val="0"/>
</file>

<file path=xl/ctrlProps/ctrlProp21.xml><?xml version="1.0" encoding="utf-8"?>
<formControlPr xmlns="http://schemas.microsoft.com/office/spreadsheetml/2009/9/main" objectType="List" dx="22" fmlaLink="$F$27" fmlaRange="$I$5:$I$6" noThreeD="1" sel="2" val="0"/>
</file>

<file path=xl/ctrlProps/ctrlProp22.xml><?xml version="1.0" encoding="utf-8"?>
<formControlPr xmlns="http://schemas.microsoft.com/office/spreadsheetml/2009/9/main" objectType="List" dx="22" fmlaLink="$F$5" fmlaRange="$I$5:$I$6" noThreeD="1" sel="2" val="0"/>
</file>

<file path=xl/ctrlProps/ctrlProp23.xml><?xml version="1.0" encoding="utf-8"?>
<formControlPr xmlns="http://schemas.microsoft.com/office/spreadsheetml/2009/9/main" objectType="List" dx="22" fmlaLink="$F$6" fmlaRange="$I$5:$I$6" noThreeD="1" sel="2" val="0"/>
</file>

<file path=xl/ctrlProps/ctrlProp24.xml><?xml version="1.0" encoding="utf-8"?>
<formControlPr xmlns="http://schemas.microsoft.com/office/spreadsheetml/2009/9/main" objectType="List" dx="22" fmlaLink="$F$7" fmlaRange="$I$5:$I$6" noThreeD="1" sel="2" val="0"/>
</file>

<file path=xl/ctrlProps/ctrlProp25.xml><?xml version="1.0" encoding="utf-8"?>
<formControlPr xmlns="http://schemas.microsoft.com/office/spreadsheetml/2009/9/main" objectType="List" dx="22" fmlaLink="$F$8" fmlaRange="$I$5:$I$6" noThreeD="1" sel="2" val="0"/>
</file>

<file path=xl/ctrlProps/ctrlProp26.xml><?xml version="1.0" encoding="utf-8"?>
<formControlPr xmlns="http://schemas.microsoft.com/office/spreadsheetml/2009/9/main" objectType="List" dx="22" fmlaLink="$F$9" fmlaRange="$I$5:$I$6" noThreeD="1" sel="2" val="0"/>
</file>

<file path=xl/ctrlProps/ctrlProp27.xml><?xml version="1.0" encoding="utf-8"?>
<formControlPr xmlns="http://schemas.microsoft.com/office/spreadsheetml/2009/9/main" objectType="List" dx="22" fmlaLink="$F$10" fmlaRange="$I$5:$I$6" noThreeD="1" sel="2" val="0"/>
</file>

<file path=xl/ctrlProps/ctrlProp28.xml><?xml version="1.0" encoding="utf-8"?>
<formControlPr xmlns="http://schemas.microsoft.com/office/spreadsheetml/2009/9/main" objectType="List" dx="22" fmlaLink="$F$11" fmlaRange="$I$5:$I$6" noThreeD="1" sel="2" val="0"/>
</file>

<file path=xl/ctrlProps/ctrlProp29.xml><?xml version="1.0" encoding="utf-8"?>
<formControlPr xmlns="http://schemas.microsoft.com/office/spreadsheetml/2009/9/main" objectType="List" dx="22" fmlaLink="$F$20" fmlaRange="$I$5:$I$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5" fmlaRange="$G$4:$G$5" noThreeD="1" sel="2" val="0"/>
</file>

<file path=xl/ctrlProps/ctrlProp31.xml><?xml version="1.0" encoding="utf-8"?>
<formControlPr xmlns="http://schemas.microsoft.com/office/spreadsheetml/2009/9/main" objectType="List" dx="22" fmlaLink="$F$12" fmlaRange="$H$5:$H$6" noThreeD="1" sel="2" val="0"/>
</file>

<file path=xl/ctrlProps/ctrlProp32.xml><?xml version="1.0" encoding="utf-8"?>
<formControlPr xmlns="http://schemas.microsoft.com/office/spreadsheetml/2009/9/main" objectType="List" dx="22" fmlaLink="$F$5" fmlaRange="$H$5:$H$6" noThreeD="1" sel="2" val="0"/>
</file>

<file path=xl/ctrlProps/ctrlProp33.xml><?xml version="1.0" encoding="utf-8"?>
<formControlPr xmlns="http://schemas.microsoft.com/office/spreadsheetml/2009/9/main" objectType="List" dx="22" fmlaLink="$F$6" fmlaRange="$H$5:$H$6" noThreeD="1" sel="2" val="0"/>
</file>

<file path=xl/ctrlProps/ctrlProp34.xml><?xml version="1.0" encoding="utf-8"?>
<formControlPr xmlns="http://schemas.microsoft.com/office/spreadsheetml/2009/9/main" objectType="List" dx="22" fmlaLink="$F$7" fmlaRange="$H$5:$H$6" noThreeD="1" sel="2" val="0"/>
</file>

<file path=xl/ctrlProps/ctrlProp35.xml><?xml version="1.0" encoding="utf-8"?>
<formControlPr xmlns="http://schemas.microsoft.com/office/spreadsheetml/2009/9/main" objectType="List" dx="22" fmlaLink="$F$8" fmlaRange="$H$5:$H$6" noThreeD="1" sel="2" val="0"/>
</file>

<file path=xl/ctrlProps/ctrlProp36.xml><?xml version="1.0" encoding="utf-8"?>
<formControlPr xmlns="http://schemas.microsoft.com/office/spreadsheetml/2009/9/main" objectType="List" dx="22" fmlaLink="$F$9" fmlaRange="$H$5:$H$6" noThreeD="1" sel="2" val="0"/>
</file>

<file path=xl/ctrlProps/ctrlProp37.xml><?xml version="1.0" encoding="utf-8"?>
<formControlPr xmlns="http://schemas.microsoft.com/office/spreadsheetml/2009/9/main" objectType="List" dx="22" fmlaLink="$F$10" fmlaRange="$H$5:$H$6" noThreeD="1" sel="2" val="0"/>
</file>

<file path=xl/ctrlProps/ctrlProp38.xml><?xml version="1.0" encoding="utf-8"?>
<formControlPr xmlns="http://schemas.microsoft.com/office/spreadsheetml/2009/9/main" objectType="List" dx="22" fmlaLink="$F$11" fmlaRange="$H$5:$H$6" noThreeD="1" sel="2" val="0"/>
</file>

<file path=xl/ctrlProps/ctrlProp39.xml><?xml version="1.0" encoding="utf-8"?>
<formControlPr xmlns="http://schemas.microsoft.com/office/spreadsheetml/2009/9/main" objectType="List" dx="22" fmlaLink="$F$5" fmlaRange="$H$5:$H$6" noThreeD="1" sel="2" val="0"/>
</file>

<file path=xl/ctrlProps/ctrlProp4.xml><?xml version="1.0" encoding="utf-8"?>
<formControlPr xmlns="http://schemas.microsoft.com/office/spreadsheetml/2009/9/main" objectType="List" dx="22" fmlaLink="$F$5" fmlaRange="$H$5:$H$6" sel="2" val="0"/>
</file>

<file path=xl/ctrlProps/ctrlProp40.xml><?xml version="1.0" encoding="utf-8"?>
<formControlPr xmlns="http://schemas.microsoft.com/office/spreadsheetml/2009/9/main" objectType="List" dx="22" fmlaLink="$F$6" fmlaRange="$H$5:$H$6" noThreeD="1" sel="2" val="0"/>
</file>

<file path=xl/ctrlProps/ctrlProp41.xml><?xml version="1.0" encoding="utf-8"?>
<formControlPr xmlns="http://schemas.microsoft.com/office/spreadsheetml/2009/9/main" objectType="List" dx="22" fmlaLink="$F$7" fmlaRange="$H$5:$H$6" noThreeD="1" sel="2" val="0"/>
</file>

<file path=xl/ctrlProps/ctrlProp42.xml><?xml version="1.0" encoding="utf-8"?>
<formControlPr xmlns="http://schemas.microsoft.com/office/spreadsheetml/2009/9/main" objectType="List" dx="22" fmlaLink="$F$8" fmlaRange="$H$5:$H$6" noThreeD="1" sel="2" val="0"/>
</file>

<file path=xl/ctrlProps/ctrlProp43.xml><?xml version="1.0" encoding="utf-8"?>
<formControlPr xmlns="http://schemas.microsoft.com/office/spreadsheetml/2009/9/main" objectType="List" dx="22" fmlaLink="$F$9" fmlaRange="$H$5:$H$6" noThreeD="1" sel="2" val="0"/>
</file>

<file path=xl/ctrlProps/ctrlProp44.xml><?xml version="1.0" encoding="utf-8"?>
<formControlPr xmlns="http://schemas.microsoft.com/office/spreadsheetml/2009/9/main" objectType="List" dx="22" fmlaLink="$F$10" fmlaRange="$H$5:$H$6" noThreeD="1" sel="2" val="0"/>
</file>

<file path=xl/ctrlProps/ctrlProp45.xml><?xml version="1.0" encoding="utf-8"?>
<formControlPr xmlns="http://schemas.microsoft.com/office/spreadsheetml/2009/9/main" objectType="List" dx="22" fmlaLink="$F$11" fmlaRange="$H$5:$H$6" noThreeD="1" sel="2" val="0"/>
</file>

<file path=xl/ctrlProps/ctrlProp46.xml><?xml version="1.0" encoding="utf-8"?>
<formControlPr xmlns="http://schemas.microsoft.com/office/spreadsheetml/2009/9/main" objectType="List" dx="22" fmlaLink="$F$5" fmlaRange="$H$5:$H$6" noThreeD="1" sel="2" val="0"/>
</file>

<file path=xl/ctrlProps/ctrlProp47.xml><?xml version="1.0" encoding="utf-8"?>
<formControlPr xmlns="http://schemas.microsoft.com/office/spreadsheetml/2009/9/main" objectType="List" dx="22" fmlaLink="$F$6" fmlaRange="$H$5:$H$6" noThreeD="1" sel="2" val="0"/>
</file>

<file path=xl/ctrlProps/ctrlProp48.xml><?xml version="1.0" encoding="utf-8"?>
<formControlPr xmlns="http://schemas.microsoft.com/office/spreadsheetml/2009/9/main" objectType="List" dx="22" fmlaLink="$F$7" fmlaRange="$H$5:$H$6" noThreeD="1" sel="2" val="0"/>
</file>

<file path=xl/ctrlProps/ctrlProp49.xml><?xml version="1.0" encoding="utf-8"?>
<formControlPr xmlns="http://schemas.microsoft.com/office/spreadsheetml/2009/9/main" objectType="List" dx="22" fmlaLink="$F$5"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6" fmlaRange="$H$5:$H$6" noThreeD="1" sel="2" val="0"/>
</file>

<file path=xl/ctrlProps/ctrlProp51.xml><?xml version="1.0" encoding="utf-8"?>
<formControlPr xmlns="http://schemas.microsoft.com/office/spreadsheetml/2009/9/main" objectType="List" dx="22" fmlaLink="$F$7" fmlaRange="$H$5:$H$6" noThreeD="1" sel="2" val="0"/>
</file>

<file path=xl/ctrlProps/ctrlProp52.xml><?xml version="1.0" encoding="utf-8"?>
<formControlPr xmlns="http://schemas.microsoft.com/office/spreadsheetml/2009/9/main" objectType="List" dx="22" fmlaLink="$F$9" fmlaRange="$H$5:$H$6" noThreeD="1" sel="2" val="0"/>
</file>

<file path=xl/ctrlProps/ctrlProp53.xml><?xml version="1.0" encoding="utf-8"?>
<formControlPr xmlns="http://schemas.microsoft.com/office/spreadsheetml/2009/9/main" objectType="List" dx="22" fmlaLink="$F$10" fmlaRange="$H$5:$H$6" noThreeD="1" sel="2" val="0"/>
</file>

<file path=xl/ctrlProps/ctrlProp54.xml><?xml version="1.0" encoding="utf-8"?>
<formControlPr xmlns="http://schemas.microsoft.com/office/spreadsheetml/2009/9/main" objectType="List" dx="22" fmlaLink="$F$11" fmlaRange="$H$5:$H$6" noThreeD="1" sel="2" val="0"/>
</file>

<file path=xl/ctrlProps/ctrlProp6.xml><?xml version="1.0" encoding="utf-8"?>
<formControlPr xmlns="http://schemas.microsoft.com/office/spreadsheetml/2009/9/main" objectType="List" dx="22" fmlaLink="$F$6"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12" fmlaRange="$I$5:$I$6" noThreeD="1" sel="2" val="0"/>
</file>

<file path=xl/ctrlProps/ctrlProp9.xml><?xml version="1.0" encoding="utf-8"?>
<formControlPr xmlns="http://schemas.microsoft.com/office/spreadsheetml/2009/9/main" objectType="List" dx="22" fmlaLink="$F$13"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8</xdr:row>
          <xdr:rowOff>0</xdr:rowOff>
        </xdr:from>
        <xdr:to>
          <xdr:col>5</xdr:col>
          <xdr:colOff>714375</xdr:colOff>
          <xdr:row>8</xdr:row>
          <xdr:rowOff>285750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7</xdr:row>
          <xdr:rowOff>9525</xdr:rowOff>
        </xdr:from>
        <xdr:to>
          <xdr:col>5</xdr:col>
          <xdr:colOff>714375</xdr:colOff>
          <xdr:row>7</xdr:row>
          <xdr:rowOff>295275</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9525</xdr:rowOff>
        </xdr:from>
        <xdr:to>
          <xdr:col>5</xdr:col>
          <xdr:colOff>714375</xdr:colOff>
          <xdr:row>5</xdr:row>
          <xdr:rowOff>295275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4</xdr:row>
          <xdr:rowOff>19050</xdr:rowOff>
        </xdr:from>
        <xdr:to>
          <xdr:col>5</xdr:col>
          <xdr:colOff>714375</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0</xdr:colOff>
          <xdr:row>11</xdr:row>
          <xdr:rowOff>38100</xdr:rowOff>
        </xdr:from>
        <xdr:to>
          <xdr:col>6</xdr:col>
          <xdr:colOff>19050</xdr:colOff>
          <xdr:row>12</xdr:row>
          <xdr:rowOff>47625</xdr:rowOff>
        </xdr:to>
        <xdr:sp macro="" textlink="">
          <xdr:nvSpPr>
            <xdr:cNvPr id="4105" name="List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12</xdr:row>
          <xdr:rowOff>57150</xdr:rowOff>
        </xdr:from>
        <xdr:to>
          <xdr:col>6</xdr:col>
          <xdr:colOff>9525</xdr:colOff>
          <xdr:row>13</xdr:row>
          <xdr:rowOff>47625</xdr:rowOff>
        </xdr:to>
        <xdr:sp macro="" textlink="">
          <xdr:nvSpPr>
            <xdr:cNvPr id="4106" name="List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13</xdr:row>
          <xdr:rowOff>38100</xdr:rowOff>
        </xdr:from>
        <xdr:to>
          <xdr:col>6</xdr:col>
          <xdr:colOff>9525</xdr:colOff>
          <xdr:row>14</xdr:row>
          <xdr:rowOff>47625</xdr:rowOff>
        </xdr:to>
        <xdr:sp macro="" textlink="">
          <xdr:nvSpPr>
            <xdr:cNvPr id="4107" name="List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14</xdr:row>
          <xdr:rowOff>28575</xdr:rowOff>
        </xdr:from>
        <xdr:to>
          <xdr:col>6</xdr:col>
          <xdr:colOff>19050</xdr:colOff>
          <xdr:row>15</xdr:row>
          <xdr:rowOff>38100</xdr:rowOff>
        </xdr:to>
        <xdr:sp macro="" textlink="">
          <xdr:nvSpPr>
            <xdr:cNvPr id="4108" name="List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15</xdr:row>
          <xdr:rowOff>19050</xdr:rowOff>
        </xdr:from>
        <xdr:to>
          <xdr:col>6</xdr:col>
          <xdr:colOff>28575</xdr:colOff>
          <xdr:row>16</xdr:row>
          <xdr:rowOff>28575</xdr:rowOff>
        </xdr:to>
        <xdr:sp macro="" textlink="">
          <xdr:nvSpPr>
            <xdr:cNvPr id="4109" name="List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16</xdr:row>
          <xdr:rowOff>19050</xdr:rowOff>
        </xdr:from>
        <xdr:to>
          <xdr:col>6</xdr:col>
          <xdr:colOff>28575</xdr:colOff>
          <xdr:row>17</xdr:row>
          <xdr:rowOff>28575</xdr:rowOff>
        </xdr:to>
        <xdr:sp macro="" textlink="">
          <xdr:nvSpPr>
            <xdr:cNvPr id="4110" name="List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17</xdr:row>
          <xdr:rowOff>28575</xdr:rowOff>
        </xdr:from>
        <xdr:to>
          <xdr:col>6</xdr:col>
          <xdr:colOff>28575</xdr:colOff>
          <xdr:row>18</xdr:row>
          <xdr:rowOff>38100</xdr:rowOff>
        </xdr:to>
        <xdr:sp macro="" textlink="">
          <xdr:nvSpPr>
            <xdr:cNvPr id="4111" name="List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18</xdr:row>
          <xdr:rowOff>19050</xdr:rowOff>
        </xdr:from>
        <xdr:to>
          <xdr:col>6</xdr:col>
          <xdr:colOff>19050</xdr:colOff>
          <xdr:row>19</xdr:row>
          <xdr:rowOff>28575</xdr:rowOff>
        </xdr:to>
        <xdr:sp macro="" textlink="">
          <xdr:nvSpPr>
            <xdr:cNvPr id="4112" name="List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21</xdr:row>
          <xdr:rowOff>9525</xdr:rowOff>
        </xdr:from>
        <xdr:to>
          <xdr:col>5</xdr:col>
          <xdr:colOff>771525</xdr:colOff>
          <xdr:row>21</xdr:row>
          <xdr:rowOff>304800</xdr:rowOff>
        </xdr:to>
        <xdr:sp macro="" textlink="">
          <xdr:nvSpPr>
            <xdr:cNvPr id="4114" name="List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22</xdr:row>
          <xdr:rowOff>9525</xdr:rowOff>
        </xdr:from>
        <xdr:to>
          <xdr:col>5</xdr:col>
          <xdr:colOff>771525</xdr:colOff>
          <xdr:row>22</xdr:row>
          <xdr:rowOff>314325</xdr:rowOff>
        </xdr:to>
        <xdr:sp macro="" textlink="">
          <xdr:nvSpPr>
            <xdr:cNvPr id="4115" name="List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23</xdr:row>
          <xdr:rowOff>28575</xdr:rowOff>
        </xdr:from>
        <xdr:to>
          <xdr:col>6</xdr:col>
          <xdr:colOff>9525</xdr:colOff>
          <xdr:row>23</xdr:row>
          <xdr:rowOff>314325</xdr:rowOff>
        </xdr:to>
        <xdr:sp macro="" textlink="">
          <xdr:nvSpPr>
            <xdr:cNvPr id="4116" name="List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24</xdr:row>
          <xdr:rowOff>28575</xdr:rowOff>
        </xdr:from>
        <xdr:to>
          <xdr:col>6</xdr:col>
          <xdr:colOff>9525</xdr:colOff>
          <xdr:row>24</xdr:row>
          <xdr:rowOff>314325</xdr:rowOff>
        </xdr:to>
        <xdr:sp macro="" textlink="">
          <xdr:nvSpPr>
            <xdr:cNvPr id="4117" name="List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25</xdr:row>
          <xdr:rowOff>28575</xdr:rowOff>
        </xdr:from>
        <xdr:to>
          <xdr:col>6</xdr:col>
          <xdr:colOff>9525</xdr:colOff>
          <xdr:row>25</xdr:row>
          <xdr:rowOff>314325</xdr:rowOff>
        </xdr:to>
        <xdr:sp macro="" textlink="">
          <xdr:nvSpPr>
            <xdr:cNvPr id="4118" name="List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26</xdr:row>
          <xdr:rowOff>28575</xdr:rowOff>
        </xdr:from>
        <xdr:to>
          <xdr:col>6</xdr:col>
          <xdr:colOff>9525</xdr:colOff>
          <xdr:row>26</xdr:row>
          <xdr:rowOff>323850</xdr:rowOff>
        </xdr:to>
        <xdr:sp macro="" textlink="">
          <xdr:nvSpPr>
            <xdr:cNvPr id="4119" name="List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4</xdr:row>
          <xdr:rowOff>0</xdr:rowOff>
        </xdr:from>
        <xdr:to>
          <xdr:col>6</xdr:col>
          <xdr:colOff>19050</xdr:colOff>
          <xdr:row>5</xdr:row>
          <xdr:rowOff>47625</xdr:rowOff>
        </xdr:to>
        <xdr:sp macro="" textlink="">
          <xdr:nvSpPr>
            <xdr:cNvPr id="4121" name="List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5</xdr:row>
          <xdr:rowOff>38100</xdr:rowOff>
        </xdr:from>
        <xdr:to>
          <xdr:col>6</xdr:col>
          <xdr:colOff>19050</xdr:colOff>
          <xdr:row>6</xdr:row>
          <xdr:rowOff>47625</xdr:rowOff>
        </xdr:to>
        <xdr:sp macro="" textlink="">
          <xdr:nvSpPr>
            <xdr:cNvPr id="4123" name="List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6</xdr:row>
          <xdr:rowOff>38100</xdr:rowOff>
        </xdr:from>
        <xdr:to>
          <xdr:col>6</xdr:col>
          <xdr:colOff>19050</xdr:colOff>
          <xdr:row>7</xdr:row>
          <xdr:rowOff>0</xdr:rowOff>
        </xdr:to>
        <xdr:sp macro="" textlink="">
          <xdr:nvSpPr>
            <xdr:cNvPr id="4124" name="List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7</xdr:row>
          <xdr:rowOff>38100</xdr:rowOff>
        </xdr:from>
        <xdr:to>
          <xdr:col>6</xdr:col>
          <xdr:colOff>19050</xdr:colOff>
          <xdr:row>8</xdr:row>
          <xdr:rowOff>47625</xdr:rowOff>
        </xdr:to>
        <xdr:sp macro="" textlink="">
          <xdr:nvSpPr>
            <xdr:cNvPr id="4125" name="List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8</xdr:row>
          <xdr:rowOff>38100</xdr:rowOff>
        </xdr:from>
        <xdr:to>
          <xdr:col>6</xdr:col>
          <xdr:colOff>19050</xdr:colOff>
          <xdr:row>9</xdr:row>
          <xdr:rowOff>47625</xdr:rowOff>
        </xdr:to>
        <xdr:sp macro="" textlink="">
          <xdr:nvSpPr>
            <xdr:cNvPr id="4127" name="List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9</xdr:row>
          <xdr:rowOff>38100</xdr:rowOff>
        </xdr:from>
        <xdr:to>
          <xdr:col>6</xdr:col>
          <xdr:colOff>19050</xdr:colOff>
          <xdr:row>10</xdr:row>
          <xdr:rowOff>47625</xdr:rowOff>
        </xdr:to>
        <xdr:sp macro="" textlink="">
          <xdr:nvSpPr>
            <xdr:cNvPr id="4129" name="List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10</xdr:row>
          <xdr:rowOff>38100</xdr:rowOff>
        </xdr:from>
        <xdr:to>
          <xdr:col>6</xdr:col>
          <xdr:colOff>19050</xdr:colOff>
          <xdr:row>11</xdr:row>
          <xdr:rowOff>47625</xdr:rowOff>
        </xdr:to>
        <xdr:sp macro="" textlink="">
          <xdr:nvSpPr>
            <xdr:cNvPr id="4131" name="List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19</xdr:row>
          <xdr:rowOff>38100</xdr:rowOff>
        </xdr:from>
        <xdr:to>
          <xdr:col>6</xdr:col>
          <xdr:colOff>28575</xdr:colOff>
          <xdr:row>20</xdr:row>
          <xdr:rowOff>19050</xdr:rowOff>
        </xdr:to>
        <xdr:sp macro="" textlink="">
          <xdr:nvSpPr>
            <xdr:cNvPr id="4132" name="List Box 36" hidden="1">
              <a:extLst>
                <a:ext uri="{63B3BB69-23CF-44E3-9099-C40C66FF867C}">
                  <a14:compatExt spid="_x0000_s4132"/>
                </a:ext>
                <a:ext uri="{FF2B5EF4-FFF2-40B4-BE49-F238E27FC236}">
                  <a16:creationId xmlns:a16="http://schemas.microsoft.com/office/drawing/2014/main" id="{2870DC36-B347-C77A-62F8-6E8431B0DE0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1076325</xdr:colOff>
          <xdr:row>4</xdr:row>
          <xdr:rowOff>9525</xdr:rowOff>
        </xdr:from>
        <xdr:to>
          <xdr:col>5</xdr:col>
          <xdr:colOff>781050</xdr:colOff>
          <xdr:row>4</xdr:row>
          <xdr:rowOff>476250</xdr:rowOff>
        </xdr:to>
        <xdr:sp macro="" textlink="">
          <xdr:nvSpPr>
            <xdr:cNvPr id="14347" name="List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1095375</xdr:colOff>
          <xdr:row>10</xdr:row>
          <xdr:rowOff>285750</xdr:rowOff>
        </xdr:from>
        <xdr:to>
          <xdr:col>6</xdr:col>
          <xdr:colOff>0</xdr:colOff>
          <xdr:row>11</xdr:row>
          <xdr:rowOff>276225</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3</xdr:row>
          <xdr:rowOff>247650</xdr:rowOff>
        </xdr:from>
        <xdr:to>
          <xdr:col>6</xdr:col>
          <xdr:colOff>0</xdr:colOff>
          <xdr:row>5</xdr:row>
          <xdr:rowOff>19050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19050</xdr:rowOff>
        </xdr:from>
        <xdr:to>
          <xdr:col>6</xdr:col>
          <xdr:colOff>0</xdr:colOff>
          <xdr:row>6</xdr:row>
          <xdr:rowOff>9525</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1076325</xdr:colOff>
          <xdr:row>6</xdr:row>
          <xdr:rowOff>19050</xdr:rowOff>
        </xdr:from>
        <xdr:to>
          <xdr:col>6</xdr:col>
          <xdr:colOff>0</xdr:colOff>
          <xdr:row>7</xdr:row>
          <xdr:rowOff>9525</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1085850</xdr:colOff>
          <xdr:row>7</xdr:row>
          <xdr:rowOff>9525</xdr:rowOff>
        </xdr:from>
        <xdr:to>
          <xdr:col>6</xdr:col>
          <xdr:colOff>0</xdr:colOff>
          <xdr:row>8</xdr:row>
          <xdr:rowOff>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1085850</xdr:colOff>
          <xdr:row>8</xdr:row>
          <xdr:rowOff>9525</xdr:rowOff>
        </xdr:from>
        <xdr:to>
          <xdr:col>6</xdr:col>
          <xdr:colOff>0</xdr:colOff>
          <xdr:row>9</xdr:row>
          <xdr:rowOff>0</xdr:rowOff>
        </xdr:to>
        <xdr:sp macro="" textlink="">
          <xdr:nvSpPr>
            <xdr:cNvPr id="7181" name="List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1095375</xdr:colOff>
          <xdr:row>9</xdr:row>
          <xdr:rowOff>0</xdr:rowOff>
        </xdr:from>
        <xdr:to>
          <xdr:col>6</xdr:col>
          <xdr:colOff>0</xdr:colOff>
          <xdr:row>9</xdr:row>
          <xdr:rowOff>285750</xdr:rowOff>
        </xdr:to>
        <xdr:sp macro="" textlink="">
          <xdr:nvSpPr>
            <xdr:cNvPr id="7182" name="List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10</xdr:row>
          <xdr:rowOff>0</xdr:rowOff>
        </xdr:from>
        <xdr:to>
          <xdr:col>6</xdr:col>
          <xdr:colOff>0</xdr:colOff>
          <xdr:row>10</xdr:row>
          <xdr:rowOff>285750</xdr:rowOff>
        </xdr:to>
        <xdr:sp macro="" textlink="">
          <xdr:nvSpPr>
            <xdr:cNvPr id="7183" name="List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1104900</xdr:colOff>
          <xdr:row>4</xdr:row>
          <xdr:rowOff>9525</xdr:rowOff>
        </xdr:from>
        <xdr:to>
          <xdr:col>5</xdr:col>
          <xdr:colOff>742950</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5</xdr:row>
          <xdr:rowOff>9525</xdr:rowOff>
        </xdr:from>
        <xdr:to>
          <xdr:col>5</xdr:col>
          <xdr:colOff>742950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6</xdr:row>
          <xdr:rowOff>0</xdr:rowOff>
        </xdr:from>
        <xdr:to>
          <xdr:col>5</xdr:col>
          <xdr:colOff>742950</xdr:colOff>
          <xdr:row>6</xdr:row>
          <xdr:rowOff>285750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7</xdr:row>
          <xdr:rowOff>0</xdr:rowOff>
        </xdr:from>
        <xdr:to>
          <xdr:col>5</xdr:col>
          <xdr:colOff>742950</xdr:colOff>
          <xdr:row>7</xdr:row>
          <xdr:rowOff>285750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8</xdr:row>
          <xdr:rowOff>0</xdr:rowOff>
        </xdr:from>
        <xdr:to>
          <xdr:col>5</xdr:col>
          <xdr:colOff>742950</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9</xdr:row>
          <xdr:rowOff>0</xdr:rowOff>
        </xdr:from>
        <xdr:to>
          <xdr:col>5</xdr:col>
          <xdr:colOff>742950</xdr:colOff>
          <xdr:row>9</xdr:row>
          <xdr:rowOff>285750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10</xdr:row>
          <xdr:rowOff>0</xdr:rowOff>
        </xdr:from>
        <xdr:to>
          <xdr:col>5</xdr:col>
          <xdr:colOff>742950</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9525</xdr:rowOff>
        </xdr:from>
        <xdr:to>
          <xdr:col>5</xdr:col>
          <xdr:colOff>733425</xdr:colOff>
          <xdr:row>5</xdr:row>
          <xdr:rowOff>19050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5</xdr:row>
          <xdr:rowOff>9525</xdr:rowOff>
        </xdr:from>
        <xdr:to>
          <xdr:col>5</xdr:col>
          <xdr:colOff>733425</xdr:colOff>
          <xdr:row>5</xdr:row>
          <xdr:rowOff>295275</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xdr:row>
          <xdr:rowOff>304800</xdr:rowOff>
        </xdr:from>
        <xdr:to>
          <xdr:col>5</xdr:col>
          <xdr:colOff>733425</xdr:colOff>
          <xdr:row>6</xdr:row>
          <xdr:rowOff>295275</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19050</xdr:rowOff>
        </xdr:from>
        <xdr:to>
          <xdr:col>6</xdr:col>
          <xdr:colOff>0</xdr:colOff>
          <xdr:row>5</xdr:row>
          <xdr:rowOff>9525</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xdr:row>
          <xdr:rowOff>19050</xdr:rowOff>
        </xdr:from>
        <xdr:to>
          <xdr:col>6</xdr:col>
          <xdr:colOff>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295275</xdr:rowOff>
        </xdr:from>
        <xdr:to>
          <xdr:col>6</xdr:col>
          <xdr:colOff>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7</xdr:row>
          <xdr:rowOff>257175</xdr:rowOff>
        </xdr:from>
        <xdr:to>
          <xdr:col>6</xdr:col>
          <xdr:colOff>9525</xdr:colOff>
          <xdr:row>8</xdr:row>
          <xdr:rowOff>304800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8</xdr:row>
          <xdr:rowOff>304800</xdr:rowOff>
        </xdr:from>
        <xdr:to>
          <xdr:col>6</xdr:col>
          <xdr:colOff>9525</xdr:colOff>
          <xdr:row>9</xdr:row>
          <xdr:rowOff>295275</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9</xdr:row>
          <xdr:rowOff>314325</xdr:rowOff>
        </xdr:from>
        <xdr:to>
          <xdr:col>6</xdr:col>
          <xdr:colOff>0</xdr:colOff>
          <xdr:row>10</xdr:row>
          <xdr:rowOff>285750</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17.vml"/><Relationship Id="rId7" Type="http://schemas.openxmlformats.org/officeDocument/2006/relationships/ctrlProp" Target="../ctrlProps/ctrlProp51.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50.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vmlDrawing" Target="../drawings/vmlDrawing18.vml"/><Relationship Id="rId9" Type="http://schemas.openxmlformats.org/officeDocument/2006/relationships/ctrlProp" Target="../ctrlProps/ctrlProp5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7.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30.xml"/><Relationship Id="rId4" Type="http://schemas.openxmlformats.org/officeDocument/2006/relationships/vmlDrawing" Target="../drawings/vmlDrawing10.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11.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vmlDrawing" Target="../drawings/vmlDrawing12.vml"/><Relationship Id="rId9" Type="http://schemas.openxmlformats.org/officeDocument/2006/relationships/ctrlProp" Target="../ctrlProps/ctrlProp3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13.vml"/><Relationship Id="rId7" Type="http://schemas.openxmlformats.org/officeDocument/2006/relationships/ctrlProp" Target="../ctrlProps/ctrlProp41.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vmlDrawing" Target="../drawings/vmlDrawing14.vml"/><Relationship Id="rId9" Type="http://schemas.openxmlformats.org/officeDocument/2006/relationships/ctrlProp" Target="../ctrlProps/ctrlProp4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48.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vmlDrawing" Target="../drawings/vmlDrawing1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90AE-37A3-4B3E-8B3B-50886019168E}">
  <sheetPr>
    <pageSetUpPr fitToPage="1"/>
  </sheetPr>
  <dimension ref="A2:J14"/>
  <sheetViews>
    <sheetView zoomScaleNormal="100" workbookViewId="0">
      <selection activeCell="N7" sqref="N7"/>
    </sheetView>
  </sheetViews>
  <sheetFormatPr baseColWidth="10" defaultColWidth="11.42578125" defaultRowHeight="15"/>
  <sheetData>
    <row r="2" spans="1:10" ht="26.25">
      <c r="A2" s="167" t="s">
        <v>0</v>
      </c>
      <c r="B2" s="167"/>
      <c r="C2" s="167"/>
      <c r="D2" s="167"/>
      <c r="E2" s="167"/>
      <c r="F2" s="167"/>
      <c r="G2" s="167"/>
      <c r="H2" s="167"/>
      <c r="I2" s="58"/>
      <c r="J2" s="58"/>
    </row>
    <row r="3" spans="1:10" ht="40.5" customHeight="1">
      <c r="A3" s="168" t="s">
        <v>1</v>
      </c>
      <c r="B3" s="168"/>
      <c r="C3" s="168"/>
      <c r="D3" s="168"/>
      <c r="E3" s="168"/>
      <c r="F3" s="168"/>
      <c r="G3" s="168"/>
      <c r="H3" s="168"/>
      <c r="I3" s="58"/>
      <c r="J3" s="58"/>
    </row>
    <row r="4" spans="1:10" ht="46.5" customHeight="1">
      <c r="A4" s="170" t="s">
        <v>132</v>
      </c>
      <c r="B4" s="170"/>
      <c r="C4" s="170"/>
      <c r="D4" s="170"/>
      <c r="E4" s="170"/>
      <c r="F4" s="170"/>
      <c r="G4" s="170"/>
      <c r="H4" s="170"/>
      <c r="I4" s="59"/>
      <c r="J4" s="59"/>
    </row>
    <row r="5" spans="1:10" ht="48" customHeight="1">
      <c r="A5" s="166" t="s">
        <v>130</v>
      </c>
      <c r="B5" s="166"/>
      <c r="C5" s="166"/>
      <c r="D5" s="166"/>
      <c r="E5" s="166"/>
      <c r="F5" s="166"/>
      <c r="G5" s="166"/>
      <c r="H5" s="166"/>
      <c r="I5" s="60"/>
      <c r="J5" s="60"/>
    </row>
    <row r="6" spans="1:10" ht="77.25" customHeight="1">
      <c r="A6" s="166" t="s">
        <v>131</v>
      </c>
      <c r="B6" s="166"/>
      <c r="C6" s="166"/>
      <c r="D6" s="166"/>
      <c r="E6" s="166"/>
      <c r="F6" s="166"/>
      <c r="G6" s="166"/>
      <c r="H6" s="166"/>
    </row>
    <row r="7" spans="1:10" ht="62.25" customHeight="1">
      <c r="A7" s="166" t="s">
        <v>133</v>
      </c>
      <c r="B7" s="166"/>
      <c r="C7" s="166"/>
      <c r="D7" s="166"/>
      <c r="E7" s="166"/>
      <c r="F7" s="166"/>
      <c r="G7" s="166"/>
      <c r="H7" s="166"/>
      <c r="I7" s="19"/>
      <c r="J7" s="19"/>
    </row>
    <row r="8" spans="1:10" ht="48.75" customHeight="1">
      <c r="A8" s="166" t="s">
        <v>136</v>
      </c>
      <c r="B8" s="166"/>
      <c r="C8" s="166"/>
      <c r="D8" s="166"/>
      <c r="E8" s="166"/>
      <c r="F8" s="166"/>
      <c r="G8" s="166"/>
      <c r="H8" s="166"/>
    </row>
    <row r="9" spans="1:10" ht="54" customHeight="1">
      <c r="A9" s="166" t="s">
        <v>137</v>
      </c>
      <c r="B9" s="171"/>
      <c r="C9" s="171"/>
      <c r="D9" s="171"/>
      <c r="E9" s="171"/>
      <c r="F9" s="171"/>
      <c r="G9" s="171"/>
      <c r="H9" s="171"/>
    </row>
    <row r="10" spans="1:10" ht="26.25" customHeight="1">
      <c r="A10" s="166" t="s">
        <v>135</v>
      </c>
      <c r="B10" s="171"/>
      <c r="C10" s="171"/>
      <c r="D10" s="171"/>
      <c r="E10" s="171"/>
      <c r="F10" s="171"/>
      <c r="G10" s="171"/>
      <c r="H10" s="171"/>
    </row>
    <row r="11" spans="1:10" ht="18.75" customHeight="1">
      <c r="A11" s="169" t="s">
        <v>134</v>
      </c>
      <c r="B11" s="169"/>
      <c r="C11" s="169"/>
      <c r="D11" s="169"/>
      <c r="E11" s="169"/>
      <c r="F11" s="169"/>
      <c r="G11" s="169"/>
      <c r="H11" s="169"/>
    </row>
    <row r="12" spans="1:10" ht="45.75" customHeight="1">
      <c r="A12" s="165" t="s">
        <v>138</v>
      </c>
      <c r="B12" s="165"/>
      <c r="C12" s="165"/>
      <c r="D12" s="165"/>
      <c r="E12" s="165"/>
      <c r="F12" s="165"/>
      <c r="G12" s="165"/>
      <c r="H12" s="165"/>
      <c r="I12" s="61"/>
      <c r="J12" s="61"/>
    </row>
    <row r="13" spans="1:10">
      <c r="B13" s="61"/>
    </row>
    <row r="14" spans="1:10" ht="83.25" customHeight="1"/>
  </sheetData>
  <sheetProtection algorithmName="SHA-512" hashValue="gbYl4hmB6bnw7ZgyGOGKNZXE0Xzzw3olZqV3BIJNtJLMdFHIuDf9iHSGRpv5X8j85OWyZuHWw3JIjwI1SUe/MA==" saltValue="YgBW4sq0lZUW1k2abyt1kA==" spinCount="100000" sheet="1" objects="1" scenarios="1"/>
  <mergeCells count="11">
    <mergeCell ref="A12:H12"/>
    <mergeCell ref="A6:H6"/>
    <mergeCell ref="A2:H2"/>
    <mergeCell ref="A3:H3"/>
    <mergeCell ref="A5:H5"/>
    <mergeCell ref="A7:H7"/>
    <mergeCell ref="A11:H11"/>
    <mergeCell ref="A4:H4"/>
    <mergeCell ref="A8:H8"/>
    <mergeCell ref="A9:H9"/>
    <mergeCell ref="A10:H10"/>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11"/>
  <sheetViews>
    <sheetView workbookViewId="0">
      <selection activeCell="K13" sqref="K13"/>
    </sheetView>
  </sheetViews>
  <sheetFormatPr baseColWidth="10" defaultColWidth="11.42578125" defaultRowHeight="15"/>
  <cols>
    <col min="1" max="1" width="5.7109375" customWidth="1"/>
    <col min="3" max="3" width="85.7109375" customWidth="1"/>
    <col min="4" max="4" width="17" customWidth="1"/>
    <col min="5" max="5" width="8.5703125" hidden="1" customWidth="1"/>
    <col min="6" max="6" width="11.5703125" customWidth="1"/>
    <col min="8" max="8" width="11.42578125" hidden="1" customWidth="1"/>
  </cols>
  <sheetData>
    <row r="2" spans="1:8" ht="21" thickBot="1">
      <c r="A2" s="14"/>
      <c r="B2" s="14"/>
      <c r="C2" s="41" t="s">
        <v>94</v>
      </c>
      <c r="D2" s="16"/>
      <c r="E2" s="56"/>
      <c r="F2" s="57"/>
    </row>
    <row r="3" spans="1:8" ht="21" customHeight="1" thickBot="1">
      <c r="A3" s="52"/>
      <c r="B3" s="77" t="s">
        <v>4</v>
      </c>
      <c r="C3" s="75" t="s">
        <v>5</v>
      </c>
      <c r="D3" s="76" t="s">
        <v>6</v>
      </c>
      <c r="E3" s="88"/>
      <c r="F3" s="86" t="s">
        <v>112</v>
      </c>
    </row>
    <row r="4" spans="1:8" ht="21" customHeight="1">
      <c r="A4" s="53"/>
      <c r="B4" s="42" t="s">
        <v>95</v>
      </c>
      <c r="C4" s="151" t="s">
        <v>96</v>
      </c>
      <c r="D4" s="180"/>
      <c r="E4" s="40"/>
      <c r="F4" s="105">
        <f>IF(SUMIF(F5:F7,1,E5:E7)&gt;10,10,SUMIF(F5:F7,1,E5:E7))</f>
        <v>0</v>
      </c>
    </row>
    <row r="5" spans="1:8" ht="24.75" customHeight="1">
      <c r="A5" s="14"/>
      <c r="B5" s="28" t="s">
        <v>97</v>
      </c>
      <c r="C5" s="9" t="s">
        <v>98</v>
      </c>
      <c r="D5" s="23" t="s">
        <v>59</v>
      </c>
      <c r="E5" s="85">
        <v>10</v>
      </c>
      <c r="F5" s="106">
        <v>2</v>
      </c>
      <c r="G5" s="182" t="s">
        <v>162</v>
      </c>
      <c r="H5" t="s">
        <v>117</v>
      </c>
    </row>
    <row r="6" spans="1:8" ht="24.75" customHeight="1">
      <c r="A6" s="14"/>
      <c r="B6" s="28" t="s">
        <v>204</v>
      </c>
      <c r="C6" s="9" t="s">
        <v>100</v>
      </c>
      <c r="D6" s="23" t="s">
        <v>59</v>
      </c>
      <c r="E6" s="85">
        <v>10</v>
      </c>
      <c r="F6" s="106">
        <v>2</v>
      </c>
      <c r="G6" s="182"/>
      <c r="H6" t="s">
        <v>115</v>
      </c>
    </row>
    <row r="7" spans="1:8" ht="24.75" customHeight="1">
      <c r="A7" s="14"/>
      <c r="B7" s="28" t="s">
        <v>101</v>
      </c>
      <c r="C7" s="9" t="s">
        <v>102</v>
      </c>
      <c r="D7" s="23" t="s">
        <v>59</v>
      </c>
      <c r="E7" s="85">
        <v>10</v>
      </c>
      <c r="F7" s="106">
        <v>2</v>
      </c>
      <c r="G7" s="182"/>
    </row>
    <row r="8" spans="1:8" ht="21">
      <c r="A8" s="53"/>
      <c r="B8" s="42" t="s">
        <v>103</v>
      </c>
      <c r="C8" s="151" t="s">
        <v>104</v>
      </c>
      <c r="D8" s="180"/>
      <c r="E8" s="107"/>
      <c r="F8" s="105">
        <f>IF(SUMIF(F9:F11,1,E9:E11)&gt;14,14,SUMIF(F9:F11,1,E9:E11))</f>
        <v>0</v>
      </c>
    </row>
    <row r="9" spans="1:8" ht="25.5">
      <c r="A9" s="14"/>
      <c r="B9" s="28" t="s">
        <v>105</v>
      </c>
      <c r="C9" s="9" t="s">
        <v>106</v>
      </c>
      <c r="D9" s="23" t="s">
        <v>11</v>
      </c>
      <c r="E9" s="85">
        <v>14</v>
      </c>
      <c r="F9" s="106">
        <v>2</v>
      </c>
      <c r="G9" s="174" t="s">
        <v>113</v>
      </c>
    </row>
    <row r="10" spans="1:8" ht="25.5">
      <c r="A10" s="14"/>
      <c r="B10" s="28" t="s">
        <v>107</v>
      </c>
      <c r="C10" s="9" t="s">
        <v>108</v>
      </c>
      <c r="D10" s="23" t="s">
        <v>11</v>
      </c>
      <c r="E10" s="85">
        <v>12</v>
      </c>
      <c r="F10" s="106">
        <v>2</v>
      </c>
      <c r="G10" s="174"/>
    </row>
    <row r="11" spans="1:8" ht="24.75" thickBot="1">
      <c r="A11" s="14"/>
      <c r="B11" s="49" t="s">
        <v>109</v>
      </c>
      <c r="C11" s="25" t="s">
        <v>110</v>
      </c>
      <c r="D11" s="26" t="s">
        <v>59</v>
      </c>
      <c r="E11" s="91">
        <v>2</v>
      </c>
      <c r="F11" s="130">
        <v>2</v>
      </c>
      <c r="G11" s="131" t="s">
        <v>168</v>
      </c>
    </row>
  </sheetData>
  <sheetProtection algorithmName="SHA-512" hashValue="inA5gLnRw0obsqNJ0W4AEWT58oOS+m7xwTF4cvE9o5D4eVjVDCWi/MCTIHuW/3TdOmTKMS8Rrty0dhRyEMjGaQ==" saltValue="J7e2X58Z+BCh/aaxLBWY0Q==" spinCount="100000" sheet="1" objects="1" scenarios="1"/>
  <mergeCells count="4">
    <mergeCell ref="C4:D4"/>
    <mergeCell ref="C8:D8"/>
    <mergeCell ref="G5:G7"/>
    <mergeCell ref="G9:G10"/>
  </mergeCells>
  <phoneticPr fontId="17"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9525</xdr:colOff>
                    <xdr:row>4</xdr:row>
                    <xdr:rowOff>19050</xdr:rowOff>
                  </from>
                  <to>
                    <xdr:col>6</xdr:col>
                    <xdr:colOff>0</xdr:colOff>
                    <xdr:row>5</xdr:row>
                    <xdr:rowOff>9525</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0</xdr:colOff>
                    <xdr:row>5</xdr:row>
                    <xdr:rowOff>19050</xdr:rowOff>
                  </from>
                  <to>
                    <xdr:col>6</xdr:col>
                    <xdr:colOff>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9525</xdr:colOff>
                    <xdr:row>5</xdr:row>
                    <xdr:rowOff>295275</xdr:rowOff>
                  </from>
                  <to>
                    <xdr:col>6</xdr:col>
                    <xdr:colOff>0</xdr:colOff>
                    <xdr:row>6</xdr:row>
                    <xdr:rowOff>304800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0</xdr:colOff>
                    <xdr:row>7</xdr:row>
                    <xdr:rowOff>257175</xdr:rowOff>
                  </from>
                  <to>
                    <xdr:col>6</xdr:col>
                    <xdr:colOff>9525</xdr:colOff>
                    <xdr:row>8</xdr:row>
                    <xdr:rowOff>304800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9525</xdr:colOff>
                    <xdr:row>8</xdr:row>
                    <xdr:rowOff>304800</xdr:rowOff>
                  </from>
                  <to>
                    <xdr:col>6</xdr:col>
                    <xdr:colOff>9525</xdr:colOff>
                    <xdr:row>9</xdr:row>
                    <xdr:rowOff>295275</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0</xdr:colOff>
                    <xdr:row>9</xdr:row>
                    <xdr:rowOff>314325</xdr:rowOff>
                  </from>
                  <to>
                    <xdr:col>6</xdr:col>
                    <xdr:colOff>0</xdr:colOff>
                    <xdr:row>10</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2DB3-CC0B-4B40-B80D-5EA498A80679}">
  <sheetPr codeName="Hoja1">
    <tabColor theme="9" tint="0.39997558519241921"/>
    <pageSetUpPr fitToPage="1"/>
  </sheetPr>
  <dimension ref="A1:I100"/>
  <sheetViews>
    <sheetView tabSelected="1" topLeftCell="A85" zoomScaleNormal="100" workbookViewId="0">
      <selection activeCell="F85" sqref="F85"/>
    </sheetView>
  </sheetViews>
  <sheetFormatPr baseColWidth="10" defaultColWidth="11.42578125" defaultRowHeight="15"/>
  <cols>
    <col min="1" max="1" width="2.42578125" customWidth="1"/>
    <col min="2" max="2" width="3.5703125" customWidth="1"/>
    <col min="3" max="3" width="9.7109375" customWidth="1"/>
    <col min="4" max="4" width="125.42578125" style="10" customWidth="1"/>
    <col min="5" max="5" width="16.85546875" style="3" customWidth="1"/>
    <col min="6" max="6" width="6" style="3" customWidth="1"/>
    <col min="7" max="7" width="8.7109375" style="4" customWidth="1"/>
    <col min="8" max="8" width="27.140625" customWidth="1"/>
    <col min="9" max="9" width="30.7109375" customWidth="1"/>
    <col min="10" max="10" width="15.140625" customWidth="1"/>
    <col min="11" max="11" width="19.28515625" customWidth="1"/>
    <col min="12" max="1024" width="14.85546875" customWidth="1"/>
    <col min="1025" max="1025" width="12.5703125" customWidth="1"/>
  </cols>
  <sheetData>
    <row r="1" spans="1:9" ht="12.75" customHeight="1">
      <c r="C1" s="1"/>
      <c r="D1" s="2"/>
    </row>
    <row r="2" spans="1:9" ht="25.5" customHeight="1">
      <c r="A2" s="155" t="s">
        <v>2</v>
      </c>
      <c r="B2" s="155"/>
      <c r="C2" s="155"/>
      <c r="D2" s="155"/>
      <c r="E2" s="155"/>
      <c r="F2" s="155"/>
      <c r="G2" s="155"/>
    </row>
    <row r="3" spans="1:9" ht="12.75" customHeight="1">
      <c r="A3" s="164" t="s">
        <v>205</v>
      </c>
      <c r="B3" s="164"/>
      <c r="C3" s="164"/>
      <c r="D3" s="164"/>
      <c r="E3" s="164"/>
      <c r="F3" s="164"/>
      <c r="G3" s="164"/>
    </row>
    <row r="4" spans="1:9" ht="12.75" customHeight="1">
      <c r="A4" s="164"/>
      <c r="B4" s="164"/>
      <c r="C4" s="164"/>
      <c r="D4" s="164"/>
      <c r="E4" s="164"/>
      <c r="F4" s="164"/>
      <c r="G4" s="164"/>
    </row>
    <row r="5" spans="1:9" ht="12.75" customHeight="1">
      <c r="A5" s="5"/>
      <c r="B5" s="5"/>
      <c r="C5" s="5"/>
      <c r="D5" s="5"/>
      <c r="E5" s="5"/>
      <c r="F5" s="5"/>
      <c r="G5" s="5"/>
    </row>
    <row r="6" spans="1:9" ht="21.75" customHeight="1" thickBot="1">
      <c r="B6" s="11"/>
      <c r="C6" s="11"/>
      <c r="D6" s="41" t="s">
        <v>3</v>
      </c>
      <c r="E6" s="12"/>
      <c r="F6" s="156"/>
      <c r="G6" s="156"/>
      <c r="H6" s="4"/>
      <c r="I6" s="6"/>
    </row>
    <row r="7" spans="1:9" ht="19.7" customHeight="1">
      <c r="B7" s="162" t="s">
        <v>4</v>
      </c>
      <c r="C7" s="163"/>
      <c r="D7" s="21" t="s">
        <v>5</v>
      </c>
      <c r="E7" s="62" t="s">
        <v>6</v>
      </c>
      <c r="F7" s="134" t="s">
        <v>232</v>
      </c>
      <c r="G7" s="135" t="s">
        <v>7</v>
      </c>
    </row>
    <row r="8" spans="1:9" s="34" customFormat="1" ht="20.100000000000001" customHeight="1">
      <c r="B8" s="149" t="s">
        <v>8</v>
      </c>
      <c r="C8" s="150"/>
      <c r="D8" s="151" t="s">
        <v>9</v>
      </c>
      <c r="E8" s="152"/>
      <c r="F8" s="65"/>
      <c r="G8" s="89">
        <f>'1. Ambito Territorial'!$F$4</f>
        <v>0</v>
      </c>
      <c r="H8" s="35"/>
      <c r="I8" s="38"/>
    </row>
    <row r="9" spans="1:9" ht="20.100000000000001" customHeight="1">
      <c r="B9" s="51"/>
      <c r="C9" s="8" t="s">
        <v>10</v>
      </c>
      <c r="D9" s="9" t="s">
        <v>206</v>
      </c>
      <c r="E9" s="63" t="s">
        <v>11</v>
      </c>
      <c r="F9" s="66">
        <v>5</v>
      </c>
      <c r="G9" s="136"/>
      <c r="H9" s="4"/>
      <c r="I9" s="6"/>
    </row>
    <row r="10" spans="1:9" ht="26.25" customHeight="1">
      <c r="B10" s="51"/>
      <c r="C10" s="8" t="s">
        <v>12</v>
      </c>
      <c r="D10" s="9" t="s">
        <v>207</v>
      </c>
      <c r="E10" s="63" t="s">
        <v>11</v>
      </c>
      <c r="F10" s="66">
        <v>4</v>
      </c>
      <c r="G10" s="136"/>
      <c r="H10" s="4"/>
      <c r="I10" s="6"/>
    </row>
    <row r="11" spans="1:9" s="34" customFormat="1" ht="20.100000000000001" customHeight="1">
      <c r="B11" s="149" t="s">
        <v>13</v>
      </c>
      <c r="C11" s="150"/>
      <c r="D11" s="151" t="s">
        <v>14</v>
      </c>
      <c r="E11" s="152"/>
      <c r="F11" s="65"/>
      <c r="G11" s="89">
        <f>'1. Ambito Territorial'!$F$7</f>
        <v>0</v>
      </c>
      <c r="H11" s="35"/>
      <c r="I11" s="7"/>
    </row>
    <row r="12" spans="1:9" ht="20.100000000000001" customHeight="1">
      <c r="B12" s="27"/>
      <c r="C12" s="8" t="s">
        <v>15</v>
      </c>
      <c r="D12" s="9" t="s">
        <v>16</v>
      </c>
      <c r="E12" s="63" t="s">
        <v>11</v>
      </c>
      <c r="F12" s="66">
        <v>5</v>
      </c>
      <c r="G12" s="137"/>
      <c r="H12" s="4"/>
      <c r="I12" s="7"/>
    </row>
    <row r="13" spans="1:9" ht="24.4" customHeight="1" thickBot="1">
      <c r="B13" s="54"/>
      <c r="C13" s="33" t="s">
        <v>17</v>
      </c>
      <c r="D13" s="25" t="s">
        <v>18</v>
      </c>
      <c r="E13" s="64" t="s">
        <v>11</v>
      </c>
      <c r="F13" s="138">
        <v>4</v>
      </c>
      <c r="G13" s="139"/>
      <c r="H13" s="4"/>
      <c r="I13" s="7"/>
    </row>
    <row r="14" spans="1:9" ht="21">
      <c r="G14" s="44"/>
      <c r="H14" s="4"/>
      <c r="I14" s="6"/>
    </row>
    <row r="15" spans="1:9" ht="21.75" thickBot="1">
      <c r="B15" s="11"/>
      <c r="C15" s="11"/>
      <c r="D15" s="41" t="s">
        <v>169</v>
      </c>
      <c r="E15" s="12"/>
      <c r="F15" s="12"/>
      <c r="G15" s="44"/>
      <c r="H15" s="4"/>
      <c r="I15" s="6"/>
    </row>
    <row r="16" spans="1:9" s="13" customFormat="1" ht="20.100000000000001" customHeight="1">
      <c r="B16" s="157" t="s">
        <v>4</v>
      </c>
      <c r="C16" s="158"/>
      <c r="D16" s="21" t="s">
        <v>5</v>
      </c>
      <c r="E16" s="62" t="s">
        <v>6</v>
      </c>
      <c r="F16" s="134" t="s">
        <v>232</v>
      </c>
      <c r="G16" s="135" t="s">
        <v>7</v>
      </c>
    </row>
    <row r="17" spans="2:7" s="39" customFormat="1" ht="20.100000000000001" customHeight="1">
      <c r="B17" s="153" t="s">
        <v>19</v>
      </c>
      <c r="C17" s="154"/>
      <c r="D17" s="151" t="s">
        <v>161</v>
      </c>
      <c r="E17" s="152"/>
      <c r="F17" s="65"/>
      <c r="G17" s="140">
        <f>'2. Calidad Operación'!$F$4</f>
        <v>0</v>
      </c>
    </row>
    <row r="18" spans="2:7" s="13" customFormat="1" ht="20.100000000000001" customHeight="1">
      <c r="B18" s="30"/>
      <c r="C18" s="8" t="s">
        <v>21</v>
      </c>
      <c r="D18" s="9" t="s">
        <v>22</v>
      </c>
      <c r="E18" s="67" t="s">
        <v>11</v>
      </c>
      <c r="F18" s="55">
        <v>13</v>
      </c>
      <c r="G18" s="141"/>
    </row>
    <row r="19" spans="2:7" s="13" customFormat="1" ht="20.100000000000001" customHeight="1">
      <c r="B19" s="30"/>
      <c r="C19" s="17" t="s">
        <v>23</v>
      </c>
      <c r="D19" s="9" t="s">
        <v>24</v>
      </c>
      <c r="E19" s="67" t="s">
        <v>11</v>
      </c>
      <c r="F19" s="55">
        <v>14</v>
      </c>
      <c r="G19" s="141"/>
    </row>
    <row r="20" spans="2:7" s="13" customFormat="1" ht="20.100000000000001" customHeight="1" thickBot="1">
      <c r="B20" s="32"/>
      <c r="C20" s="24" t="s">
        <v>25</v>
      </c>
      <c r="D20" s="25" t="s">
        <v>26</v>
      </c>
      <c r="E20" s="70" t="s">
        <v>11</v>
      </c>
      <c r="F20" s="142">
        <v>15</v>
      </c>
      <c r="G20" s="143"/>
    </row>
    <row r="21" spans="2:7" s="13" customFormat="1" ht="20.100000000000001" customHeight="1">
      <c r="B21" s="14"/>
      <c r="C21" s="14"/>
      <c r="D21" s="15"/>
      <c r="E21" s="16"/>
      <c r="F21" s="16"/>
      <c r="G21" s="45"/>
    </row>
    <row r="22" spans="2:7" s="13" customFormat="1" ht="20.100000000000001" customHeight="1" thickBot="1">
      <c r="B22" s="14"/>
      <c r="C22" s="14"/>
      <c r="D22" s="41" t="s">
        <v>27</v>
      </c>
      <c r="E22" s="16"/>
      <c r="F22" s="16"/>
      <c r="G22" s="45"/>
    </row>
    <row r="23" spans="2:7" s="13" customFormat="1" ht="20.100000000000001" customHeight="1">
      <c r="B23" s="162" t="s">
        <v>4</v>
      </c>
      <c r="C23" s="163"/>
      <c r="D23" s="21" t="s">
        <v>5</v>
      </c>
      <c r="E23" s="62" t="s">
        <v>6</v>
      </c>
      <c r="F23" s="134" t="s">
        <v>232</v>
      </c>
      <c r="G23" s="135" t="s">
        <v>7</v>
      </c>
    </row>
    <row r="24" spans="2:7" s="39" customFormat="1" ht="28.5" customHeight="1">
      <c r="B24" s="153" t="s">
        <v>28</v>
      </c>
      <c r="C24" s="154"/>
      <c r="D24" s="152" t="s">
        <v>29</v>
      </c>
      <c r="E24" s="161"/>
      <c r="F24" s="68"/>
      <c r="G24" s="140">
        <f>'3. Factor Económico'!$F$4</f>
        <v>0</v>
      </c>
    </row>
    <row r="25" spans="2:7" s="13" customFormat="1" ht="21">
      <c r="B25" s="22"/>
      <c r="C25" s="17" t="s">
        <v>170</v>
      </c>
      <c r="D25" s="9" t="s">
        <v>30</v>
      </c>
      <c r="E25" s="67" t="s">
        <v>11</v>
      </c>
      <c r="F25" s="55">
        <v>12</v>
      </c>
      <c r="G25" s="141"/>
    </row>
    <row r="26" spans="2:7" s="13" customFormat="1" ht="21">
      <c r="B26" s="22"/>
      <c r="C26" s="17" t="s">
        <v>171</v>
      </c>
      <c r="D26" s="9" t="s">
        <v>31</v>
      </c>
      <c r="E26" s="67" t="s">
        <v>11</v>
      </c>
      <c r="F26" s="55">
        <v>12</v>
      </c>
      <c r="G26" s="141"/>
    </row>
    <row r="27" spans="2:7" s="13" customFormat="1" ht="25.5">
      <c r="B27" s="30"/>
      <c r="C27" s="17" t="s">
        <v>172</v>
      </c>
      <c r="D27" s="9" t="s">
        <v>32</v>
      </c>
      <c r="E27" s="67" t="s">
        <v>11</v>
      </c>
      <c r="F27" s="55">
        <v>12</v>
      </c>
      <c r="G27" s="141"/>
    </row>
    <row r="28" spans="2:7" s="13" customFormat="1" ht="21">
      <c r="B28" s="30"/>
      <c r="C28" s="17" t="s">
        <v>173</v>
      </c>
      <c r="D28" s="9" t="s">
        <v>33</v>
      </c>
      <c r="E28" s="67" t="s">
        <v>11</v>
      </c>
      <c r="F28" s="55">
        <v>12</v>
      </c>
      <c r="G28" s="141"/>
    </row>
    <row r="29" spans="2:7" s="13" customFormat="1" ht="21">
      <c r="B29" s="30"/>
      <c r="C29" s="17" t="s">
        <v>174</v>
      </c>
      <c r="D29" s="9" t="s">
        <v>34</v>
      </c>
      <c r="E29" s="67" t="s">
        <v>11</v>
      </c>
      <c r="F29" s="55">
        <v>12</v>
      </c>
      <c r="G29" s="141"/>
    </row>
    <row r="30" spans="2:7" s="13" customFormat="1" ht="21">
      <c r="B30" s="30"/>
      <c r="C30" s="17" t="s">
        <v>175</v>
      </c>
      <c r="D30" s="9" t="s">
        <v>35</v>
      </c>
      <c r="E30" s="67" t="s">
        <v>11</v>
      </c>
      <c r="F30" s="55">
        <v>12</v>
      </c>
      <c r="G30" s="141"/>
    </row>
    <row r="31" spans="2:7" s="13" customFormat="1" ht="21">
      <c r="B31" s="30"/>
      <c r="C31" s="17" t="s">
        <v>176</v>
      </c>
      <c r="D31" s="9" t="s">
        <v>36</v>
      </c>
      <c r="E31" s="67" t="s">
        <v>11</v>
      </c>
      <c r="F31" s="55">
        <v>12</v>
      </c>
      <c r="G31" s="141"/>
    </row>
    <row r="32" spans="2:7" s="13" customFormat="1" ht="21">
      <c r="B32" s="30"/>
      <c r="C32" s="17" t="s">
        <v>177</v>
      </c>
      <c r="D32" s="9" t="s">
        <v>37</v>
      </c>
      <c r="E32" s="67" t="s">
        <v>11</v>
      </c>
      <c r="F32" s="55">
        <v>12</v>
      </c>
      <c r="G32" s="141"/>
    </row>
    <row r="33" spans="2:7" s="13" customFormat="1" ht="21">
      <c r="B33" s="30"/>
      <c r="C33" s="17" t="s">
        <v>178</v>
      </c>
      <c r="D33" s="9" t="s">
        <v>38</v>
      </c>
      <c r="E33" s="67" t="s">
        <v>11</v>
      </c>
      <c r="F33" s="55">
        <v>12</v>
      </c>
      <c r="G33" s="141"/>
    </row>
    <row r="34" spans="2:7" s="13" customFormat="1" ht="21">
      <c r="B34" s="30"/>
      <c r="C34" s="17" t="s">
        <v>179</v>
      </c>
      <c r="D34" s="9" t="s">
        <v>39</v>
      </c>
      <c r="E34" s="67" t="s">
        <v>11</v>
      </c>
      <c r="F34" s="55">
        <v>12</v>
      </c>
      <c r="G34" s="141"/>
    </row>
    <row r="35" spans="2:7" s="13" customFormat="1" ht="21">
      <c r="B35" s="30"/>
      <c r="C35" s="17" t="s">
        <v>180</v>
      </c>
      <c r="D35" s="9" t="s">
        <v>40</v>
      </c>
      <c r="E35" s="67" t="s">
        <v>11</v>
      </c>
      <c r="F35" s="55">
        <v>12</v>
      </c>
      <c r="G35" s="141"/>
    </row>
    <row r="36" spans="2:7" s="13" customFormat="1" ht="21">
      <c r="B36" s="30"/>
      <c r="C36" s="17" t="s">
        <v>181</v>
      </c>
      <c r="D36" s="9" t="s">
        <v>41</v>
      </c>
      <c r="E36" s="67" t="s">
        <v>11</v>
      </c>
      <c r="F36" s="55">
        <v>12</v>
      </c>
      <c r="G36" s="141"/>
    </row>
    <row r="37" spans="2:7" s="13" customFormat="1" ht="21">
      <c r="B37" s="30"/>
      <c r="C37" s="17" t="s">
        <v>182</v>
      </c>
      <c r="D37" s="9" t="s">
        <v>42</v>
      </c>
      <c r="E37" s="67" t="s">
        <v>11</v>
      </c>
      <c r="F37" s="55">
        <v>12</v>
      </c>
      <c r="G37" s="141"/>
    </row>
    <row r="38" spans="2:7" s="13" customFormat="1" ht="21">
      <c r="B38" s="30"/>
      <c r="C38" s="17" t="s">
        <v>183</v>
      </c>
      <c r="D38" s="9" t="s">
        <v>43</v>
      </c>
      <c r="E38" s="67" t="s">
        <v>11</v>
      </c>
      <c r="F38" s="55">
        <v>12</v>
      </c>
      <c r="G38" s="141"/>
    </row>
    <row r="39" spans="2:7" s="13" customFormat="1" ht="21">
      <c r="B39" s="30"/>
      <c r="C39" s="17" t="s">
        <v>184</v>
      </c>
      <c r="D39" s="9" t="s">
        <v>44</v>
      </c>
      <c r="E39" s="67" t="s">
        <v>11</v>
      </c>
      <c r="F39" s="55">
        <v>12</v>
      </c>
      <c r="G39" s="141"/>
    </row>
    <row r="40" spans="2:7" s="13" customFormat="1" ht="21">
      <c r="B40" s="30"/>
      <c r="C40" s="17" t="s">
        <v>185</v>
      </c>
      <c r="D40" s="9" t="s">
        <v>45</v>
      </c>
      <c r="E40" s="67" t="s">
        <v>11</v>
      </c>
      <c r="F40" s="55">
        <v>12</v>
      </c>
      <c r="G40" s="141"/>
    </row>
    <row r="41" spans="2:7" s="39" customFormat="1" ht="21">
      <c r="B41" s="153" t="s">
        <v>46</v>
      </c>
      <c r="C41" s="154"/>
      <c r="D41" s="152" t="s">
        <v>47</v>
      </c>
      <c r="E41" s="161"/>
      <c r="F41" s="65"/>
      <c r="G41" s="140">
        <f>'3. Factor Económico'!$F$21</f>
        <v>0</v>
      </c>
    </row>
    <row r="42" spans="2:7" s="13" customFormat="1" ht="25.5">
      <c r="B42" s="30"/>
      <c r="C42" s="17" t="s">
        <v>186</v>
      </c>
      <c r="D42" s="9" t="s">
        <v>48</v>
      </c>
      <c r="E42" s="63" t="s">
        <v>11</v>
      </c>
      <c r="F42" s="55">
        <v>10</v>
      </c>
      <c r="G42" s="141"/>
    </row>
    <row r="43" spans="2:7" s="13" customFormat="1" ht="25.5">
      <c r="B43" s="30"/>
      <c r="C43" s="17" t="s">
        <v>199</v>
      </c>
      <c r="D43" s="9" t="s">
        <v>49</v>
      </c>
      <c r="E43" s="63" t="s">
        <v>11</v>
      </c>
      <c r="F43" s="55">
        <v>10</v>
      </c>
      <c r="G43" s="141"/>
    </row>
    <row r="44" spans="2:7" s="13" customFormat="1" ht="25.5">
      <c r="B44" s="30"/>
      <c r="C44" s="17" t="s">
        <v>200</v>
      </c>
      <c r="D44" s="9" t="s">
        <v>50</v>
      </c>
      <c r="E44" s="63" t="s">
        <v>11</v>
      </c>
      <c r="F44" s="55">
        <v>10</v>
      </c>
      <c r="G44" s="141"/>
    </row>
    <row r="45" spans="2:7" s="13" customFormat="1" ht="25.5">
      <c r="B45" s="30"/>
      <c r="C45" s="17" t="s">
        <v>201</v>
      </c>
      <c r="D45" s="9" t="s">
        <v>51</v>
      </c>
      <c r="E45" s="63" t="s">
        <v>11</v>
      </c>
      <c r="F45" s="55">
        <v>10</v>
      </c>
      <c r="G45" s="141"/>
    </row>
    <row r="46" spans="2:7" s="13" customFormat="1" ht="25.5">
      <c r="B46" s="30"/>
      <c r="C46" s="17" t="s">
        <v>202</v>
      </c>
      <c r="D46" s="9" t="s">
        <v>52</v>
      </c>
      <c r="E46" s="63" t="s">
        <v>11</v>
      </c>
      <c r="F46" s="55">
        <v>10</v>
      </c>
      <c r="G46" s="141"/>
    </row>
    <row r="47" spans="2:7" s="13" customFormat="1" ht="26.25" thickBot="1">
      <c r="B47" s="47"/>
      <c r="C47" s="33" t="s">
        <v>203</v>
      </c>
      <c r="D47" s="25" t="s">
        <v>53</v>
      </c>
      <c r="E47" s="64" t="s">
        <v>11</v>
      </c>
      <c r="F47" s="142">
        <v>10</v>
      </c>
      <c r="G47" s="143"/>
    </row>
    <row r="48" spans="2:7" s="13" customFormat="1" ht="21">
      <c r="B48" s="14"/>
      <c r="C48" s="14"/>
      <c r="D48" s="15"/>
      <c r="E48" s="16"/>
      <c r="F48" s="16"/>
      <c r="G48" s="45"/>
    </row>
    <row r="49" spans="2:7" s="13" customFormat="1" ht="21.75" thickBot="1">
      <c r="B49" s="14"/>
      <c r="C49" s="14"/>
      <c r="D49" s="41" t="s">
        <v>54</v>
      </c>
      <c r="E49" s="16"/>
      <c r="F49" s="16"/>
      <c r="G49" s="45"/>
    </row>
    <row r="50" spans="2:7" s="13" customFormat="1" ht="19.5" customHeight="1">
      <c r="B50" s="157" t="s">
        <v>4</v>
      </c>
      <c r="C50" s="158"/>
      <c r="D50" s="21" t="s">
        <v>5</v>
      </c>
      <c r="E50" s="62" t="s">
        <v>6</v>
      </c>
      <c r="F50" s="134" t="s">
        <v>232</v>
      </c>
      <c r="G50" s="135" t="s">
        <v>7</v>
      </c>
    </row>
    <row r="51" spans="2:7" s="39" customFormat="1" ht="21">
      <c r="B51" s="153" t="s">
        <v>55</v>
      </c>
      <c r="C51" s="154"/>
      <c r="D51" s="159" t="s">
        <v>56</v>
      </c>
      <c r="E51" s="160"/>
      <c r="F51" s="69"/>
      <c r="G51" s="140">
        <f>'5. Adaptación Cambio Climático'!F4</f>
        <v>0</v>
      </c>
    </row>
    <row r="52" spans="2:7" s="13" customFormat="1" ht="26.25" thickBot="1">
      <c r="B52" s="144"/>
      <c r="C52" s="24" t="s">
        <v>57</v>
      </c>
      <c r="D52" s="25" t="s">
        <v>58</v>
      </c>
      <c r="E52" s="70" t="s">
        <v>59</v>
      </c>
      <c r="F52" s="145">
        <v>12</v>
      </c>
      <c r="G52" s="139"/>
    </row>
    <row r="53" spans="2:7" s="13" customFormat="1" ht="21">
      <c r="B53" s="14"/>
      <c r="C53" s="14"/>
      <c r="D53"/>
      <c r="E53" s="16"/>
      <c r="F53" s="16"/>
      <c r="G53" s="45"/>
    </row>
    <row r="54" spans="2:7" s="13" customFormat="1" ht="21.75" thickBot="1">
      <c r="B54" s="14"/>
      <c r="C54" s="14"/>
      <c r="D54" s="41" t="s">
        <v>60</v>
      </c>
      <c r="E54" s="16"/>
      <c r="F54" s="16"/>
      <c r="G54" s="45"/>
    </row>
    <row r="55" spans="2:7" s="13" customFormat="1" ht="19.5" customHeight="1">
      <c r="B55" s="157" t="s">
        <v>4</v>
      </c>
      <c r="C55" s="158"/>
      <c r="D55" s="21" t="s">
        <v>5</v>
      </c>
      <c r="E55" s="62" t="s">
        <v>6</v>
      </c>
      <c r="F55" s="134" t="s">
        <v>232</v>
      </c>
      <c r="G55" s="135" t="s">
        <v>7</v>
      </c>
    </row>
    <row r="56" spans="2:7" s="39" customFormat="1" ht="21">
      <c r="B56" s="153" t="s">
        <v>61</v>
      </c>
      <c r="C56" s="154"/>
      <c r="D56" s="151" t="s">
        <v>62</v>
      </c>
      <c r="E56" s="152"/>
      <c r="F56" s="65"/>
      <c r="G56" s="140">
        <f>'8. Igualdad Género'!$F$4</f>
        <v>0</v>
      </c>
    </row>
    <row r="57" spans="2:7" s="13" customFormat="1" ht="21">
      <c r="B57" s="27"/>
      <c r="C57" s="17" t="s">
        <v>187</v>
      </c>
      <c r="D57" s="9" t="s">
        <v>63</v>
      </c>
      <c r="E57" s="67" t="s">
        <v>11</v>
      </c>
      <c r="F57" s="55">
        <v>6</v>
      </c>
      <c r="G57" s="141"/>
    </row>
    <row r="58" spans="2:7" s="13" customFormat="1" ht="21">
      <c r="B58" s="28"/>
      <c r="C58" s="17" t="s">
        <v>188</v>
      </c>
      <c r="D58" s="20" t="s">
        <v>64</v>
      </c>
      <c r="E58" s="67" t="s">
        <v>11</v>
      </c>
      <c r="F58" s="55">
        <v>6</v>
      </c>
      <c r="G58" s="141"/>
    </row>
    <row r="59" spans="2:7" s="13" customFormat="1" ht="21">
      <c r="B59" s="28"/>
      <c r="C59" s="17" t="s">
        <v>189</v>
      </c>
      <c r="D59" s="9" t="s">
        <v>65</v>
      </c>
      <c r="E59" s="67" t="s">
        <v>11</v>
      </c>
      <c r="F59" s="55">
        <v>6</v>
      </c>
      <c r="G59" s="141"/>
    </row>
    <row r="60" spans="2:7" s="13" customFormat="1" ht="21">
      <c r="B60" s="28"/>
      <c r="C60" s="17" t="s">
        <v>190</v>
      </c>
      <c r="D60" s="9" t="s">
        <v>66</v>
      </c>
      <c r="E60" s="67" t="s">
        <v>11</v>
      </c>
      <c r="F60" s="55">
        <v>8</v>
      </c>
      <c r="G60" s="141"/>
    </row>
    <row r="61" spans="2:7" s="13" customFormat="1" ht="21">
      <c r="B61" s="29"/>
      <c r="C61" s="17" t="s">
        <v>191</v>
      </c>
      <c r="D61" s="9" t="s">
        <v>67</v>
      </c>
      <c r="E61" s="67" t="s">
        <v>11</v>
      </c>
      <c r="F61" s="55">
        <v>8</v>
      </c>
      <c r="G61" s="141"/>
    </row>
    <row r="62" spans="2:7" s="13" customFormat="1" ht="21">
      <c r="B62" s="30"/>
      <c r="C62" s="17" t="s">
        <v>192</v>
      </c>
      <c r="D62" s="9" t="s">
        <v>68</v>
      </c>
      <c r="E62" s="67" t="s">
        <v>59</v>
      </c>
      <c r="F62" s="55">
        <v>2</v>
      </c>
      <c r="G62" s="141"/>
    </row>
    <row r="63" spans="2:7" s="13" customFormat="1" ht="21">
      <c r="B63" s="30"/>
      <c r="C63" s="17" t="s">
        <v>193</v>
      </c>
      <c r="D63" s="9" t="s">
        <v>69</v>
      </c>
      <c r="E63" s="67" t="s">
        <v>59</v>
      </c>
      <c r="F63" s="55">
        <v>2</v>
      </c>
      <c r="G63" s="141"/>
    </row>
    <row r="64" spans="2:7" s="13" customFormat="1" ht="21.75" thickBot="1">
      <c r="B64" s="31"/>
      <c r="C64" s="24" t="s">
        <v>194</v>
      </c>
      <c r="D64" s="25" t="s">
        <v>70</v>
      </c>
      <c r="E64" s="70" t="s">
        <v>59</v>
      </c>
      <c r="F64" s="142">
        <v>8</v>
      </c>
      <c r="G64" s="143"/>
    </row>
    <row r="65" spans="2:7" s="13" customFormat="1" ht="21">
      <c r="B65" s="14"/>
      <c r="C65" s="14"/>
      <c r="D65"/>
      <c r="E65" s="16"/>
      <c r="F65" s="16"/>
      <c r="G65" s="45"/>
    </row>
    <row r="66" spans="2:7" s="13" customFormat="1" ht="21.75" thickBot="1">
      <c r="B66" s="14"/>
      <c r="C66" s="14"/>
      <c r="D66" s="41" t="s">
        <v>71</v>
      </c>
      <c r="E66" s="16"/>
      <c r="F66" s="16"/>
      <c r="G66" s="45"/>
    </row>
    <row r="67" spans="2:7" s="13" customFormat="1" ht="19.5" customHeight="1">
      <c r="B67" s="157" t="s">
        <v>4</v>
      </c>
      <c r="C67" s="158"/>
      <c r="D67" s="21" t="s">
        <v>5</v>
      </c>
      <c r="E67" s="62" t="s">
        <v>6</v>
      </c>
      <c r="F67" s="134" t="s">
        <v>232</v>
      </c>
      <c r="G67" s="135" t="s">
        <v>7</v>
      </c>
    </row>
    <row r="68" spans="2:7" s="39" customFormat="1" ht="21">
      <c r="B68" s="149" t="s">
        <v>72</v>
      </c>
      <c r="C68" s="150"/>
      <c r="D68" s="151" t="s">
        <v>73</v>
      </c>
      <c r="E68" s="152"/>
      <c r="F68" s="65"/>
      <c r="G68" s="140">
        <f>'10. Juventud Rural'!$F$4</f>
        <v>0</v>
      </c>
    </row>
    <row r="69" spans="2:7" s="13" customFormat="1" ht="21">
      <c r="B69" s="30"/>
      <c r="C69" s="8" t="s">
        <v>74</v>
      </c>
      <c r="D69" s="9" t="s">
        <v>75</v>
      </c>
      <c r="E69" s="67" t="s">
        <v>11</v>
      </c>
      <c r="F69" s="55">
        <v>3</v>
      </c>
      <c r="G69" s="141"/>
    </row>
    <row r="70" spans="2:7" s="13" customFormat="1" ht="21">
      <c r="B70" s="30"/>
      <c r="C70" s="8" t="s">
        <v>76</v>
      </c>
      <c r="D70" s="9" t="s">
        <v>77</v>
      </c>
      <c r="E70" s="67" t="s">
        <v>11</v>
      </c>
      <c r="F70" s="55">
        <v>4</v>
      </c>
      <c r="G70" s="141"/>
    </row>
    <row r="71" spans="2:7" s="13" customFormat="1" ht="21">
      <c r="B71" s="30"/>
      <c r="C71" s="8" t="s">
        <v>78</v>
      </c>
      <c r="D71" s="9" t="s">
        <v>79</v>
      </c>
      <c r="E71" s="67" t="s">
        <v>11</v>
      </c>
      <c r="F71" s="55">
        <v>3</v>
      </c>
      <c r="G71" s="141"/>
    </row>
    <row r="72" spans="2:7" s="13" customFormat="1" ht="21">
      <c r="B72" s="30"/>
      <c r="C72" s="8" t="s">
        <v>80</v>
      </c>
      <c r="D72" s="9" t="s">
        <v>81</v>
      </c>
      <c r="E72" s="67" t="s">
        <v>11</v>
      </c>
      <c r="F72" s="55">
        <v>3</v>
      </c>
      <c r="G72" s="141"/>
    </row>
    <row r="73" spans="2:7" s="13" customFormat="1" ht="21">
      <c r="B73" s="29"/>
      <c r="C73" s="8" t="s">
        <v>82</v>
      </c>
      <c r="D73" s="9" t="s">
        <v>83</v>
      </c>
      <c r="E73" s="67" t="s">
        <v>59</v>
      </c>
      <c r="F73" s="55">
        <v>1</v>
      </c>
      <c r="G73" s="141"/>
    </row>
    <row r="74" spans="2:7" s="13" customFormat="1" ht="21">
      <c r="B74" s="30"/>
      <c r="C74" s="8" t="s">
        <v>84</v>
      </c>
      <c r="D74" s="9" t="s">
        <v>85</v>
      </c>
      <c r="E74" s="67" t="s">
        <v>59</v>
      </c>
      <c r="F74" s="55">
        <v>1</v>
      </c>
      <c r="G74" s="141"/>
    </row>
    <row r="75" spans="2:7" s="13" customFormat="1" ht="21.75" thickBot="1">
      <c r="B75" s="32"/>
      <c r="C75" s="33" t="s">
        <v>86</v>
      </c>
      <c r="D75" s="25" t="s">
        <v>87</v>
      </c>
      <c r="E75" s="70" t="s">
        <v>11</v>
      </c>
      <c r="F75" s="142">
        <v>4</v>
      </c>
      <c r="G75" s="143"/>
    </row>
    <row r="76" spans="2:7" s="13" customFormat="1" ht="21">
      <c r="B76" s="14"/>
      <c r="C76" s="14"/>
      <c r="D76"/>
      <c r="E76" s="16"/>
      <c r="F76" s="16"/>
      <c r="G76" s="45"/>
    </row>
    <row r="77" spans="2:7" s="13" customFormat="1" ht="21.75" thickBot="1">
      <c r="B77" s="14"/>
      <c r="C77" s="14"/>
      <c r="D77" s="41" t="s">
        <v>88</v>
      </c>
      <c r="E77" s="16"/>
      <c r="F77" s="16"/>
      <c r="G77" s="45"/>
    </row>
    <row r="78" spans="2:7" s="13" customFormat="1" ht="19.5" customHeight="1">
      <c r="B78" s="157" t="s">
        <v>4</v>
      </c>
      <c r="C78" s="158"/>
      <c r="D78" s="21" t="s">
        <v>5</v>
      </c>
      <c r="E78" s="62" t="s">
        <v>6</v>
      </c>
      <c r="F78" s="134" t="s">
        <v>232</v>
      </c>
      <c r="G78" s="135" t="s">
        <v>7</v>
      </c>
    </row>
    <row r="79" spans="2:7" s="39" customFormat="1" ht="21">
      <c r="B79" s="149" t="s">
        <v>89</v>
      </c>
      <c r="C79" s="150"/>
      <c r="D79" s="151" t="s">
        <v>90</v>
      </c>
      <c r="E79" s="152"/>
      <c r="F79" s="65"/>
      <c r="G79" s="140">
        <f>'11. Innovación'!$F$4</f>
        <v>0</v>
      </c>
    </row>
    <row r="80" spans="2:7" s="13" customFormat="1" ht="21">
      <c r="B80" s="30"/>
      <c r="C80" s="17" t="s">
        <v>91</v>
      </c>
      <c r="D80" s="9" t="s">
        <v>208</v>
      </c>
      <c r="E80" s="67" t="s">
        <v>59</v>
      </c>
      <c r="F80" s="55">
        <v>5</v>
      </c>
      <c r="G80" s="141"/>
    </row>
    <row r="81" spans="2:7" s="13" customFormat="1" ht="21">
      <c r="B81" s="30"/>
      <c r="C81" s="17" t="s">
        <v>92</v>
      </c>
      <c r="D81" s="9" t="s">
        <v>128</v>
      </c>
      <c r="E81" s="67" t="s">
        <v>59</v>
      </c>
      <c r="F81" s="55">
        <v>5</v>
      </c>
      <c r="G81" s="141"/>
    </row>
    <row r="82" spans="2:7" s="13" customFormat="1" ht="21.75" thickBot="1">
      <c r="B82" s="32"/>
      <c r="C82" s="24" t="s">
        <v>93</v>
      </c>
      <c r="D82" s="25" t="s">
        <v>129</v>
      </c>
      <c r="E82" s="70" t="s">
        <v>59</v>
      </c>
      <c r="F82" s="142">
        <v>5</v>
      </c>
      <c r="G82" s="143"/>
    </row>
    <row r="83" spans="2:7" s="13" customFormat="1" ht="21">
      <c r="B83" s="14"/>
      <c r="C83" s="14"/>
      <c r="D83"/>
      <c r="E83" s="16"/>
      <c r="F83" s="16"/>
      <c r="G83" s="45"/>
    </row>
    <row r="84" spans="2:7" s="13" customFormat="1" ht="21.75" thickBot="1">
      <c r="B84" s="14"/>
      <c r="C84" s="14"/>
      <c r="D84" s="41" t="s">
        <v>94</v>
      </c>
      <c r="E84" s="16"/>
      <c r="F84" s="16"/>
      <c r="G84" s="45"/>
    </row>
    <row r="85" spans="2:7" s="13" customFormat="1" ht="19.5" customHeight="1">
      <c r="B85" s="157" t="s">
        <v>4</v>
      </c>
      <c r="C85" s="158"/>
      <c r="D85" s="21" t="s">
        <v>5</v>
      </c>
      <c r="E85" s="62" t="s">
        <v>6</v>
      </c>
      <c r="F85" s="134" t="s">
        <v>232</v>
      </c>
      <c r="G85" s="135" t="s">
        <v>7</v>
      </c>
    </row>
    <row r="86" spans="2:7" s="39" customFormat="1" ht="21">
      <c r="B86" s="149" t="s">
        <v>95</v>
      </c>
      <c r="C86" s="150"/>
      <c r="D86" s="151" t="s">
        <v>96</v>
      </c>
      <c r="E86" s="152"/>
      <c r="F86" s="65"/>
      <c r="G86" s="140">
        <f>'13. Perfil Solicitante'!$F$4</f>
        <v>0</v>
      </c>
    </row>
    <row r="87" spans="2:7" s="13" customFormat="1" ht="21">
      <c r="B87" s="30"/>
      <c r="C87" s="17" t="s">
        <v>97</v>
      </c>
      <c r="D87" s="9" t="s">
        <v>98</v>
      </c>
      <c r="E87" s="67" t="s">
        <v>59</v>
      </c>
      <c r="F87" s="55">
        <v>10</v>
      </c>
      <c r="G87" s="141"/>
    </row>
    <row r="88" spans="2:7" s="13" customFormat="1" ht="21">
      <c r="B88" s="30"/>
      <c r="C88" s="17" t="s">
        <v>99</v>
      </c>
      <c r="D88" s="9" t="s">
        <v>100</v>
      </c>
      <c r="E88" s="67" t="s">
        <v>59</v>
      </c>
      <c r="F88" s="55">
        <v>10</v>
      </c>
      <c r="G88" s="141"/>
    </row>
    <row r="89" spans="2:7" s="13" customFormat="1" ht="25.5">
      <c r="B89" s="30"/>
      <c r="C89" s="17" t="s">
        <v>101</v>
      </c>
      <c r="D89" s="9" t="s">
        <v>102</v>
      </c>
      <c r="E89" s="67" t="s">
        <v>59</v>
      </c>
      <c r="F89" s="55">
        <v>10</v>
      </c>
      <c r="G89" s="141"/>
    </row>
    <row r="90" spans="2:7" s="39" customFormat="1" ht="21">
      <c r="B90" s="153" t="s">
        <v>103</v>
      </c>
      <c r="C90" s="154"/>
      <c r="D90" s="151" t="s">
        <v>104</v>
      </c>
      <c r="E90" s="152"/>
      <c r="F90" s="65"/>
      <c r="G90" s="140">
        <f>'13. Perfil Solicitante'!$F$8</f>
        <v>0</v>
      </c>
    </row>
    <row r="91" spans="2:7" s="13" customFormat="1" ht="21">
      <c r="B91" s="30"/>
      <c r="C91" s="17" t="s">
        <v>195</v>
      </c>
      <c r="D91" s="9" t="s">
        <v>106</v>
      </c>
      <c r="E91" s="67" t="s">
        <v>11</v>
      </c>
      <c r="F91" s="55">
        <v>14</v>
      </c>
      <c r="G91" s="141"/>
    </row>
    <row r="92" spans="2:7" s="13" customFormat="1" ht="21">
      <c r="B92" s="30"/>
      <c r="C92" s="17" t="s">
        <v>196</v>
      </c>
      <c r="D92" s="9" t="s">
        <v>108</v>
      </c>
      <c r="E92" s="67" t="s">
        <v>11</v>
      </c>
      <c r="F92" s="55">
        <v>12</v>
      </c>
      <c r="G92" s="141"/>
    </row>
    <row r="93" spans="2:7" s="13" customFormat="1" ht="21.75" thickBot="1">
      <c r="B93" s="32"/>
      <c r="C93" s="24" t="s">
        <v>197</v>
      </c>
      <c r="D93" s="25" t="s">
        <v>110</v>
      </c>
      <c r="E93" s="70" t="s">
        <v>59</v>
      </c>
      <c r="F93" s="142">
        <v>2</v>
      </c>
      <c r="G93" s="143"/>
    </row>
    <row r="94" spans="2:7" s="13" customFormat="1">
      <c r="B94" s="14"/>
      <c r="C94" s="14"/>
      <c r="D94"/>
      <c r="E94" s="16"/>
      <c r="F94" s="16"/>
      <c r="G94" s="4"/>
    </row>
    <row r="95" spans="2:7" s="36" customFormat="1" ht="18.75">
      <c r="B95" s="37"/>
      <c r="C95" s="37"/>
      <c r="D95" s="147" t="s">
        <v>111</v>
      </c>
      <c r="E95" s="147"/>
      <c r="F95" s="147"/>
      <c r="G95" s="71">
        <v>100</v>
      </c>
    </row>
    <row r="96" spans="2:7" ht="20.25">
      <c r="B96" s="11"/>
      <c r="C96" s="11"/>
      <c r="D96" s="148" t="s">
        <v>166</v>
      </c>
      <c r="E96" s="148"/>
      <c r="F96" s="148"/>
      <c r="G96" s="72">
        <f>IF((G8+G11+G17+G24+G41+G51+G56+G68+G79+G86+G90)&gt;100,100,(G8+G11+G17+G24+G41+G51+G56+G68+G79+G86+G90))</f>
        <v>0</v>
      </c>
    </row>
    <row r="97" spans="2:7" s="36" customFormat="1" ht="18.75">
      <c r="B97" s="37"/>
      <c r="C97" s="37"/>
      <c r="D97" s="147" t="s">
        <v>165</v>
      </c>
      <c r="E97" s="147"/>
      <c r="F97" s="147"/>
      <c r="G97" s="71">
        <v>60</v>
      </c>
    </row>
    <row r="98" spans="2:7" s="36" customFormat="1" ht="18.75">
      <c r="B98" s="37"/>
      <c r="C98" s="37"/>
      <c r="D98" s="147" t="s">
        <v>167</v>
      </c>
      <c r="E98" s="147"/>
      <c r="F98" s="147"/>
      <c r="G98" s="73" t="str">
        <f>IF(G96&gt;G97,"SI","NO")</f>
        <v>NO</v>
      </c>
    </row>
    <row r="99" spans="2:7">
      <c r="B99" s="11"/>
      <c r="C99" s="11"/>
      <c r="D99" s="15"/>
      <c r="E99" s="12"/>
      <c r="F99" s="12"/>
    </row>
    <row r="100" spans="2:7">
      <c r="B100" s="11"/>
      <c r="C100" s="11"/>
      <c r="D100" s="15"/>
      <c r="E100" s="12"/>
      <c r="F100" s="12"/>
    </row>
  </sheetData>
  <sheetProtection algorithmName="SHA-512" hashValue="gsAIXA5/xy9NMVOlshe5EVakoBYfdUfeer//KjGoD8Vlby27mG8AurdKF99FOuAAjkbXEqQOaYEQHEVw+Zb85Q==" saltValue="fg/WKxNgyp5X4MTexcfrrg==" spinCount="100000" sheet="1" objects="1" scenarios="1"/>
  <mergeCells count="37">
    <mergeCell ref="A3:G4"/>
    <mergeCell ref="B7:C7"/>
    <mergeCell ref="B8:C8"/>
    <mergeCell ref="D8:E8"/>
    <mergeCell ref="B11:C11"/>
    <mergeCell ref="D11:E11"/>
    <mergeCell ref="B79:C79"/>
    <mergeCell ref="D79:E79"/>
    <mergeCell ref="B85:C85"/>
    <mergeCell ref="B55:C55"/>
    <mergeCell ref="B56:C56"/>
    <mergeCell ref="D56:E56"/>
    <mergeCell ref="B67:C67"/>
    <mergeCell ref="A2:G2"/>
    <mergeCell ref="F6:G6"/>
    <mergeCell ref="B68:C68"/>
    <mergeCell ref="D68:E68"/>
    <mergeCell ref="B78:C78"/>
    <mergeCell ref="B41:C41"/>
    <mergeCell ref="B50:C50"/>
    <mergeCell ref="B51:C51"/>
    <mergeCell ref="D51:E51"/>
    <mergeCell ref="D41:E41"/>
    <mergeCell ref="B16:C16"/>
    <mergeCell ref="B17:C17"/>
    <mergeCell ref="D17:E17"/>
    <mergeCell ref="B23:C23"/>
    <mergeCell ref="B24:C24"/>
    <mergeCell ref="D24:E24"/>
    <mergeCell ref="D95:F95"/>
    <mergeCell ref="D96:F96"/>
    <mergeCell ref="D97:F97"/>
    <mergeCell ref="D98:F98"/>
    <mergeCell ref="B86:C86"/>
    <mergeCell ref="D86:E86"/>
    <mergeCell ref="B90:C90"/>
    <mergeCell ref="D90:E90"/>
  </mergeCells>
  <phoneticPr fontId="17" type="noConversion"/>
  <printOptions horizontalCentered="1"/>
  <pageMargins left="0.11811023622047245" right="0.11811023622047245" top="0.55118110236220474" bottom="0.55118110236220474" header="0.11811023622047245" footer="0.31496062992125984"/>
  <pageSetup paperSize="9" scale="58" fitToHeight="0" orientation="portrait" r:id="rId1"/>
  <headerFooter>
    <oddHeader>&amp;R&amp;G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B2:H12"/>
  <sheetViews>
    <sheetView workbookViewId="0">
      <selection activeCell="G19" sqref="G19"/>
    </sheetView>
  </sheetViews>
  <sheetFormatPr baseColWidth="10" defaultColWidth="11.42578125" defaultRowHeight="15"/>
  <cols>
    <col min="1" max="1" width="5.7109375" customWidth="1"/>
    <col min="3" max="3" width="89.5703125" customWidth="1"/>
    <col min="4" max="4" width="13" customWidth="1"/>
    <col min="5" max="5" width="14.7109375" hidden="1" customWidth="1"/>
    <col min="6" max="6" width="11" customWidth="1"/>
    <col min="8" max="8" width="11.42578125" hidden="1" customWidth="1"/>
  </cols>
  <sheetData>
    <row r="2" spans="2:8" ht="26.25" thickBot="1">
      <c r="C2" s="120" t="s">
        <v>3</v>
      </c>
      <c r="D2" s="5"/>
      <c r="E2" s="121"/>
      <c r="F2" s="57"/>
    </row>
    <row r="3" spans="2:8" ht="19.5" customHeight="1">
      <c r="B3" s="122" t="s">
        <v>4</v>
      </c>
      <c r="C3" s="75" t="s">
        <v>5</v>
      </c>
      <c r="D3" s="76" t="s">
        <v>6</v>
      </c>
      <c r="E3" s="88"/>
      <c r="F3" s="93" t="s">
        <v>112</v>
      </c>
    </row>
    <row r="4" spans="2:8" ht="21" customHeight="1">
      <c r="B4" s="146" t="s">
        <v>8</v>
      </c>
      <c r="C4" s="152" t="s">
        <v>9</v>
      </c>
      <c r="D4" s="173"/>
      <c r="E4" s="123"/>
      <c r="F4" s="89">
        <f>IF(SUMIF(F5:F6,1,E5:E6)&gt;5,5,SUMIF(F5:F6,1,E5:E6))</f>
        <v>0</v>
      </c>
    </row>
    <row r="5" spans="2:8" ht="25.5" customHeight="1">
      <c r="B5" s="51" t="s">
        <v>10</v>
      </c>
      <c r="C5" s="9" t="s">
        <v>206</v>
      </c>
      <c r="D5" s="46" t="s">
        <v>11</v>
      </c>
      <c r="E5" s="127">
        <v>5</v>
      </c>
      <c r="F5" s="94">
        <v>2</v>
      </c>
      <c r="G5" s="172" t="s">
        <v>113</v>
      </c>
      <c r="H5" t="s">
        <v>114</v>
      </c>
    </row>
    <row r="6" spans="2:8" ht="25.5">
      <c r="B6" s="51" t="s">
        <v>12</v>
      </c>
      <c r="C6" s="9" t="s">
        <v>207</v>
      </c>
      <c r="D6" s="46" t="s">
        <v>11</v>
      </c>
      <c r="E6" s="127">
        <v>4</v>
      </c>
      <c r="F6" s="94">
        <v>2</v>
      </c>
      <c r="G6" s="172"/>
      <c r="H6" t="s">
        <v>115</v>
      </c>
    </row>
    <row r="7" spans="2:8" ht="21">
      <c r="B7" s="146" t="s">
        <v>13</v>
      </c>
      <c r="C7" s="152" t="s">
        <v>14</v>
      </c>
      <c r="D7" s="173"/>
      <c r="E7" s="107"/>
      <c r="F7" s="89">
        <f>IF(SUMIF(F8:F9,1,E8:E9)&gt;5,5,SUMIF(F8:F9,1,E8:E9))</f>
        <v>0</v>
      </c>
    </row>
    <row r="8" spans="2:8" ht="25.5">
      <c r="B8" s="124" t="s">
        <v>15</v>
      </c>
      <c r="C8" s="9" t="s">
        <v>16</v>
      </c>
      <c r="D8" s="46" t="s">
        <v>11</v>
      </c>
      <c r="E8" s="127">
        <v>5</v>
      </c>
      <c r="F8" s="95">
        <v>2</v>
      </c>
      <c r="G8" s="172" t="s">
        <v>113</v>
      </c>
    </row>
    <row r="9" spans="2:8" ht="26.25" thickBot="1">
      <c r="B9" s="125" t="s">
        <v>17</v>
      </c>
      <c r="C9" s="25" t="s">
        <v>18</v>
      </c>
      <c r="D9" s="48" t="s">
        <v>11</v>
      </c>
      <c r="E9" s="128">
        <v>4</v>
      </c>
      <c r="F9" s="96">
        <v>2</v>
      </c>
      <c r="G9" s="172"/>
    </row>
    <row r="12" spans="2:8">
      <c r="F12" s="126"/>
    </row>
  </sheetData>
  <sheetProtection algorithmName="SHA-512" hashValue="yNwH516iclzRQuFsZq/hpavIVXQNAQbJBzlmf8oh+7jxejiaaGNylLOTckCo+WYymJoNUBww5B+ZcFRkJzgVPw==" saltValue="oWtSh/SEltdVnojgXUchZA==" spinCount="100000" sheet="1" objects="1" scenarios="1"/>
  <mergeCells count="4">
    <mergeCell ref="G5:G6"/>
    <mergeCell ref="C4:D4"/>
    <mergeCell ref="C7:D7"/>
    <mergeCell ref="G8:G9"/>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9525</xdr:colOff>
                    <xdr:row>8</xdr:row>
                    <xdr:rowOff>0</xdr:rowOff>
                  </from>
                  <to>
                    <xdr:col>5</xdr:col>
                    <xdr:colOff>714375</xdr:colOff>
                    <xdr:row>8</xdr:row>
                    <xdr:rowOff>285750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9525</xdr:colOff>
                    <xdr:row>7</xdr:row>
                    <xdr:rowOff>9525</xdr:rowOff>
                  </from>
                  <to>
                    <xdr:col>5</xdr:col>
                    <xdr:colOff>714375</xdr:colOff>
                    <xdr:row>7</xdr:row>
                    <xdr:rowOff>295275</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9525</xdr:colOff>
                    <xdr:row>5</xdr:row>
                    <xdr:rowOff>9525</xdr:rowOff>
                  </from>
                  <to>
                    <xdr:col>5</xdr:col>
                    <xdr:colOff>714375</xdr:colOff>
                    <xdr:row>5</xdr:row>
                    <xdr:rowOff>295275</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9525</xdr:colOff>
                    <xdr:row>4</xdr:row>
                    <xdr:rowOff>19050</xdr:rowOff>
                  </from>
                  <to>
                    <xdr:col>5</xdr:col>
                    <xdr:colOff>714375</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22"/>
  <sheetViews>
    <sheetView workbookViewId="0">
      <selection activeCell="B4" sqref="B4"/>
    </sheetView>
  </sheetViews>
  <sheetFormatPr baseColWidth="10" defaultColWidth="11.42578125" defaultRowHeight="15"/>
  <cols>
    <col min="1" max="1" width="5.7109375" customWidth="1"/>
    <col min="3" max="3" width="85.7109375" customWidth="1"/>
    <col min="4" max="4" width="16.7109375" bestFit="1" customWidth="1"/>
    <col min="5" max="5" width="16.7109375" hidden="1" customWidth="1"/>
    <col min="6" max="6" width="11.28515625" customWidth="1"/>
    <col min="8" max="8" width="20.42578125" hidden="1" customWidth="1"/>
    <col min="9" max="9" width="9.85546875" customWidth="1"/>
  </cols>
  <sheetData>
    <row r="2" spans="2:8" ht="26.25" thickBot="1">
      <c r="B2" s="11"/>
      <c r="C2" s="41" t="s">
        <v>169</v>
      </c>
      <c r="D2" s="5"/>
      <c r="E2" s="56"/>
      <c r="F2" s="57"/>
    </row>
    <row r="3" spans="2:8" ht="19.5" customHeight="1">
      <c r="B3" s="77" t="s">
        <v>4</v>
      </c>
      <c r="C3" s="75" t="s">
        <v>5</v>
      </c>
      <c r="D3" s="97" t="s">
        <v>6</v>
      </c>
      <c r="E3" s="88"/>
      <c r="F3" s="98" t="s">
        <v>112</v>
      </c>
    </row>
    <row r="4" spans="2:8" ht="21">
      <c r="B4" s="42" t="s">
        <v>19</v>
      </c>
      <c r="C4" s="151" t="s">
        <v>20</v>
      </c>
      <c r="D4" s="151"/>
      <c r="E4" s="40"/>
      <c r="F4" s="89">
        <f>IF(SUMIF(F5:F7,1,E5:E7)&gt;15,15,SUMIF(F5:F7,1,E5:E7))</f>
        <v>0</v>
      </c>
    </row>
    <row r="5" spans="2:8" ht="24.75" customHeight="1">
      <c r="B5" s="99" t="s">
        <v>21</v>
      </c>
      <c r="C5" s="9" t="s">
        <v>116</v>
      </c>
      <c r="D5" s="18" t="s">
        <v>11</v>
      </c>
      <c r="E5" s="85">
        <v>13</v>
      </c>
      <c r="F5" s="100">
        <v>2</v>
      </c>
      <c r="G5" s="174" t="s">
        <v>113</v>
      </c>
      <c r="H5" t="s">
        <v>117</v>
      </c>
    </row>
    <row r="6" spans="2:8" ht="24.75" customHeight="1">
      <c r="B6" s="101" t="s">
        <v>23</v>
      </c>
      <c r="C6" s="9" t="s">
        <v>118</v>
      </c>
      <c r="D6" s="18" t="s">
        <v>11</v>
      </c>
      <c r="E6" s="85">
        <v>14</v>
      </c>
      <c r="F6" s="100">
        <v>2</v>
      </c>
      <c r="G6" s="174"/>
      <c r="H6" t="s">
        <v>115</v>
      </c>
    </row>
    <row r="7" spans="2:8" ht="24.75" customHeight="1" thickBot="1">
      <c r="B7" s="102" t="s">
        <v>25</v>
      </c>
      <c r="C7" s="25" t="s">
        <v>119</v>
      </c>
      <c r="D7" s="103" t="s">
        <v>11</v>
      </c>
      <c r="E7" s="91">
        <v>15</v>
      </c>
      <c r="F7" s="104">
        <v>2</v>
      </c>
      <c r="G7" s="174"/>
    </row>
    <row r="10" spans="2:8">
      <c r="B10" s="83" t="s">
        <v>120</v>
      </c>
      <c r="C10" s="84" t="s">
        <v>163</v>
      </c>
      <c r="D10" s="84" t="s">
        <v>160</v>
      </c>
    </row>
    <row r="11" spans="2:8" ht="60">
      <c r="B11" s="78" t="s">
        <v>121</v>
      </c>
      <c r="C11" s="79" t="s">
        <v>139</v>
      </c>
      <c r="D11" s="129" t="b">
        <v>0</v>
      </c>
    </row>
    <row r="12" spans="2:8" ht="45.75" customHeight="1">
      <c r="B12" s="78" t="s">
        <v>140</v>
      </c>
      <c r="C12" s="79" t="s">
        <v>149</v>
      </c>
      <c r="D12" s="129" t="b">
        <v>0</v>
      </c>
    </row>
    <row r="13" spans="2:8" ht="30">
      <c r="B13" s="78" t="s">
        <v>141</v>
      </c>
      <c r="C13" s="79" t="s">
        <v>150</v>
      </c>
      <c r="D13" s="129" t="b">
        <v>0</v>
      </c>
    </row>
    <row r="14" spans="2:8" ht="30">
      <c r="B14" s="78" t="s">
        <v>122</v>
      </c>
      <c r="C14" s="79" t="s">
        <v>151</v>
      </c>
      <c r="D14" s="129" t="b">
        <v>0</v>
      </c>
    </row>
    <row r="15" spans="2:8" ht="30">
      <c r="B15" s="78" t="s">
        <v>142</v>
      </c>
      <c r="C15" s="79" t="s">
        <v>152</v>
      </c>
      <c r="D15" s="129" t="b">
        <v>0</v>
      </c>
    </row>
    <row r="16" spans="2:8" ht="33.75" customHeight="1">
      <c r="B16" s="78" t="s">
        <v>123</v>
      </c>
      <c r="C16" s="79" t="s">
        <v>153</v>
      </c>
      <c r="D16" s="129" t="b">
        <v>0</v>
      </c>
    </row>
    <row r="17" spans="2:5" ht="30">
      <c r="B17" s="78" t="s">
        <v>143</v>
      </c>
      <c r="C17" s="79" t="s">
        <v>154</v>
      </c>
      <c r="D17" s="129" t="b">
        <v>0</v>
      </c>
      <c r="E17" s="82"/>
    </row>
    <row r="18" spans="2:5" ht="30">
      <c r="B18" s="78" t="s">
        <v>144</v>
      </c>
      <c r="C18" s="79" t="s">
        <v>155</v>
      </c>
      <c r="D18" s="129" t="b">
        <v>0</v>
      </c>
    </row>
    <row r="19" spans="2:5" ht="30">
      <c r="B19" s="78" t="s">
        <v>145</v>
      </c>
      <c r="C19" s="79" t="s">
        <v>156</v>
      </c>
      <c r="D19" s="129" t="b">
        <v>0</v>
      </c>
    </row>
    <row r="20" spans="2:5" ht="45">
      <c r="B20" s="78" t="s">
        <v>146</v>
      </c>
      <c r="C20" s="80" t="s">
        <v>157</v>
      </c>
      <c r="D20" s="129" t="b">
        <v>0</v>
      </c>
    </row>
    <row r="21" spans="2:5" ht="28.5" customHeight="1">
      <c r="B21" s="78" t="s">
        <v>147</v>
      </c>
      <c r="C21" s="81" t="s">
        <v>158</v>
      </c>
      <c r="D21" s="129" t="b">
        <v>0</v>
      </c>
    </row>
    <row r="22" spans="2:5" ht="45">
      <c r="B22" s="78" t="s">
        <v>148</v>
      </c>
      <c r="C22" s="80" t="s">
        <v>159</v>
      </c>
      <c r="D22" s="129" t="b">
        <v>0</v>
      </c>
    </row>
  </sheetData>
  <sheetProtection algorithmName="SHA-512" hashValue="CUHLn0httl7NatE7wK/Uyxm+vfMDUMvRrqGYSRpF5Kw2yMPLQY7RuRCb49ls2khU8mKv4nEAlwp3eU6svopL9A==" saltValue="YVFdXljSMMkJR63Tb1u1pw==" spinCount="100000" sheet="1" objects="1" scenarios="1"/>
  <sortState xmlns:xlrd2="http://schemas.microsoft.com/office/spreadsheetml/2017/richdata2" ref="B11:D22">
    <sortCondition sortBy="fontColor" ref="D11:D22" dxfId="0"/>
  </sortState>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1688-7FBA-49BD-9AC3-8999DCD41ABB}">
  <sheetPr codeName="Hoja4">
    <pageSetUpPr fitToPage="1"/>
  </sheetPr>
  <dimension ref="B2:I27"/>
  <sheetViews>
    <sheetView topLeftCell="A14" workbookViewId="0">
      <selection activeCell="K12" sqref="K12"/>
    </sheetView>
  </sheetViews>
  <sheetFormatPr baseColWidth="10" defaultColWidth="11.42578125" defaultRowHeight="15"/>
  <cols>
    <col min="1" max="1" width="5.7109375" customWidth="1"/>
    <col min="3" max="3" width="86.42578125" customWidth="1"/>
    <col min="4" max="4" width="16.42578125" customWidth="1"/>
    <col min="5" max="5" width="15.5703125" hidden="1" customWidth="1"/>
    <col min="6" max="6" width="11.7109375" customWidth="1"/>
    <col min="9" max="9" width="11.42578125" hidden="1" customWidth="1"/>
  </cols>
  <sheetData>
    <row r="2" spans="2:9" ht="26.25" thickBot="1">
      <c r="B2" s="14"/>
      <c r="C2" s="41" t="s">
        <v>27</v>
      </c>
      <c r="D2" s="5"/>
      <c r="F2" s="57"/>
    </row>
    <row r="3" spans="2:9" ht="19.5" customHeight="1">
      <c r="B3" s="77" t="s">
        <v>4</v>
      </c>
      <c r="C3" s="75" t="s">
        <v>5</v>
      </c>
      <c r="D3" s="76" t="s">
        <v>6</v>
      </c>
      <c r="E3" s="88"/>
      <c r="F3" s="93" t="s">
        <v>112</v>
      </c>
    </row>
    <row r="4" spans="2:9" ht="26.25" customHeight="1">
      <c r="B4" s="42" t="s">
        <v>28</v>
      </c>
      <c r="C4" s="152" t="s">
        <v>29</v>
      </c>
      <c r="D4" s="173"/>
      <c r="E4" s="117"/>
      <c r="F4" s="89">
        <f>IF(SUMIF(F5:F20,1,E5:E20)&gt;12,12,SUMIF(F5:F20,1,E5:E20))</f>
        <v>0</v>
      </c>
    </row>
    <row r="5" spans="2:9" ht="21.75" customHeight="1">
      <c r="B5" s="28" t="s">
        <v>170</v>
      </c>
      <c r="C5" s="9" t="s">
        <v>30</v>
      </c>
      <c r="D5" s="23" t="s">
        <v>11</v>
      </c>
      <c r="E5" s="85">
        <v>12</v>
      </c>
      <c r="F5" s="118">
        <v>2</v>
      </c>
      <c r="G5" s="174" t="s">
        <v>113</v>
      </c>
      <c r="I5" s="126" t="s">
        <v>117</v>
      </c>
    </row>
    <row r="6" spans="2:9" ht="21.75" customHeight="1">
      <c r="B6" s="28" t="s">
        <v>171</v>
      </c>
      <c r="C6" s="9" t="s">
        <v>31</v>
      </c>
      <c r="D6" s="23" t="s">
        <v>11</v>
      </c>
      <c r="E6" s="85">
        <v>12</v>
      </c>
      <c r="F6" s="118">
        <v>2</v>
      </c>
      <c r="G6" s="177"/>
      <c r="I6" s="126" t="s">
        <v>115</v>
      </c>
    </row>
    <row r="7" spans="2:9" ht="25.5">
      <c r="B7" s="28" t="s">
        <v>198</v>
      </c>
      <c r="C7" s="9" t="s">
        <v>32</v>
      </c>
      <c r="D7" s="23" t="s">
        <v>11</v>
      </c>
      <c r="E7" s="85">
        <v>12</v>
      </c>
      <c r="F7" s="118">
        <v>2</v>
      </c>
      <c r="G7" s="177"/>
    </row>
    <row r="8" spans="2:9" ht="21.75" customHeight="1">
      <c r="B8" s="28" t="s">
        <v>173</v>
      </c>
      <c r="C8" s="9" t="s">
        <v>33</v>
      </c>
      <c r="D8" s="23" t="s">
        <v>11</v>
      </c>
      <c r="E8" s="85">
        <v>12</v>
      </c>
      <c r="F8" s="118">
        <v>2</v>
      </c>
      <c r="G8" s="177"/>
    </row>
    <row r="9" spans="2:9" ht="21.75" customHeight="1">
      <c r="B9" s="28" t="s">
        <v>174</v>
      </c>
      <c r="C9" s="9" t="s">
        <v>34</v>
      </c>
      <c r="D9" s="23" t="s">
        <v>11</v>
      </c>
      <c r="E9" s="85">
        <v>12</v>
      </c>
      <c r="F9" s="118">
        <v>2</v>
      </c>
      <c r="G9" s="177"/>
    </row>
    <row r="10" spans="2:9" ht="21.75" customHeight="1">
      <c r="B10" s="28" t="s">
        <v>175</v>
      </c>
      <c r="C10" s="9" t="s">
        <v>35</v>
      </c>
      <c r="D10" s="23" t="s">
        <v>11</v>
      </c>
      <c r="E10" s="85">
        <v>12</v>
      </c>
      <c r="F10" s="118">
        <v>2</v>
      </c>
      <c r="G10" s="177"/>
    </row>
    <row r="11" spans="2:9" ht="21.75" customHeight="1">
      <c r="B11" s="28" t="s">
        <v>176</v>
      </c>
      <c r="C11" s="9" t="s">
        <v>36</v>
      </c>
      <c r="D11" s="23" t="s">
        <v>11</v>
      </c>
      <c r="E11" s="85">
        <v>12</v>
      </c>
      <c r="F11" s="118">
        <v>2</v>
      </c>
      <c r="G11" s="177"/>
    </row>
    <row r="12" spans="2:9" ht="21.75" customHeight="1">
      <c r="B12" s="28" t="s">
        <v>177</v>
      </c>
      <c r="C12" s="9" t="s">
        <v>37</v>
      </c>
      <c r="D12" s="23" t="s">
        <v>11</v>
      </c>
      <c r="E12" s="85">
        <v>12</v>
      </c>
      <c r="F12" s="118">
        <v>2</v>
      </c>
      <c r="G12" s="177"/>
    </row>
    <row r="13" spans="2:9" ht="21.75" customHeight="1">
      <c r="B13" s="28" t="s">
        <v>178</v>
      </c>
      <c r="C13" s="9" t="s">
        <v>38</v>
      </c>
      <c r="D13" s="23" t="s">
        <v>11</v>
      </c>
      <c r="E13" s="85">
        <v>12</v>
      </c>
      <c r="F13" s="118">
        <v>2</v>
      </c>
      <c r="G13" s="177"/>
    </row>
    <row r="14" spans="2:9" ht="21.75" customHeight="1">
      <c r="B14" s="28" t="s">
        <v>179</v>
      </c>
      <c r="C14" s="9" t="s">
        <v>39</v>
      </c>
      <c r="D14" s="23" t="s">
        <v>11</v>
      </c>
      <c r="E14" s="85">
        <v>12</v>
      </c>
      <c r="F14" s="118">
        <v>2</v>
      </c>
      <c r="G14" s="177"/>
    </row>
    <row r="15" spans="2:9" ht="21.75" customHeight="1">
      <c r="B15" s="28" t="s">
        <v>180</v>
      </c>
      <c r="C15" s="9" t="s">
        <v>40</v>
      </c>
      <c r="D15" s="23" t="s">
        <v>11</v>
      </c>
      <c r="E15" s="85">
        <v>12</v>
      </c>
      <c r="F15" s="118">
        <v>2</v>
      </c>
      <c r="G15" s="177"/>
    </row>
    <row r="16" spans="2:9" ht="21.75" customHeight="1">
      <c r="B16" s="28" t="s">
        <v>181</v>
      </c>
      <c r="C16" s="9" t="s">
        <v>41</v>
      </c>
      <c r="D16" s="23" t="s">
        <v>11</v>
      </c>
      <c r="E16" s="85">
        <v>12</v>
      </c>
      <c r="F16" s="118">
        <v>2</v>
      </c>
      <c r="G16" s="177"/>
    </row>
    <row r="17" spans="2:8" ht="21.75" customHeight="1">
      <c r="B17" s="28" t="s">
        <v>182</v>
      </c>
      <c r="C17" s="9" t="s">
        <v>42</v>
      </c>
      <c r="D17" s="23" t="s">
        <v>11</v>
      </c>
      <c r="E17" s="85">
        <v>12</v>
      </c>
      <c r="F17" s="118">
        <v>2</v>
      </c>
      <c r="G17" s="177"/>
    </row>
    <row r="18" spans="2:8" ht="21.75" customHeight="1">
      <c r="B18" s="28" t="s">
        <v>183</v>
      </c>
      <c r="C18" s="9" t="s">
        <v>43</v>
      </c>
      <c r="D18" s="23" t="s">
        <v>11</v>
      </c>
      <c r="E18" s="85">
        <v>12</v>
      </c>
      <c r="F18" s="118">
        <v>2</v>
      </c>
      <c r="G18" s="177"/>
    </row>
    <row r="19" spans="2:8" ht="21.75" customHeight="1">
      <c r="B19" s="28" t="s">
        <v>184</v>
      </c>
      <c r="C19" s="9" t="s">
        <v>44</v>
      </c>
      <c r="D19" s="23" t="s">
        <v>11</v>
      </c>
      <c r="E19" s="85">
        <v>12</v>
      </c>
      <c r="F19" s="118">
        <v>2</v>
      </c>
      <c r="G19" s="177"/>
      <c r="H19" s="183"/>
    </row>
    <row r="20" spans="2:8" ht="24" customHeight="1" thickBot="1">
      <c r="B20" s="49" t="s">
        <v>185</v>
      </c>
      <c r="C20" s="25" t="s">
        <v>45</v>
      </c>
      <c r="D20" s="26" t="s">
        <v>11</v>
      </c>
      <c r="E20" s="91">
        <v>12</v>
      </c>
      <c r="F20" s="119">
        <v>2</v>
      </c>
      <c r="G20" s="177"/>
    </row>
    <row r="21" spans="2:8" ht="25.5" customHeight="1">
      <c r="B21" s="115" t="s">
        <v>124</v>
      </c>
      <c r="C21" s="175" t="s">
        <v>47</v>
      </c>
      <c r="D21" s="176"/>
      <c r="E21" s="40"/>
      <c r="F21" s="116">
        <f>IF(SUMIF(F22:F27,1,E22:E27)&gt;10,10,SUMIF(F22:F27,1,E22:E27))</f>
        <v>0</v>
      </c>
    </row>
    <row r="22" spans="2:8" ht="25.5" customHeight="1">
      <c r="B22" s="28" t="s">
        <v>186</v>
      </c>
      <c r="C22" s="9" t="s">
        <v>48</v>
      </c>
      <c r="D22" s="46" t="s">
        <v>11</v>
      </c>
      <c r="E22" s="85">
        <v>10</v>
      </c>
      <c r="F22" s="74">
        <v>2</v>
      </c>
      <c r="G22" s="178" t="s">
        <v>113</v>
      </c>
    </row>
    <row r="23" spans="2:8" ht="25.5">
      <c r="B23" s="28" t="s">
        <v>199</v>
      </c>
      <c r="C23" s="9" t="s">
        <v>49</v>
      </c>
      <c r="D23" s="46" t="s">
        <v>11</v>
      </c>
      <c r="E23" s="85">
        <v>10</v>
      </c>
      <c r="F23" s="74">
        <v>2</v>
      </c>
      <c r="G23" s="178"/>
    </row>
    <row r="24" spans="2:8" ht="25.5">
      <c r="B24" s="28" t="s">
        <v>200</v>
      </c>
      <c r="C24" s="9" t="s">
        <v>50</v>
      </c>
      <c r="D24" s="46" t="s">
        <v>11</v>
      </c>
      <c r="E24" s="85">
        <v>10</v>
      </c>
      <c r="F24" s="74">
        <v>2</v>
      </c>
      <c r="G24" s="178"/>
    </row>
    <row r="25" spans="2:8" ht="25.5">
      <c r="B25" s="28" t="s">
        <v>201</v>
      </c>
      <c r="C25" s="9" t="s">
        <v>51</v>
      </c>
      <c r="D25" s="46" t="s">
        <v>11</v>
      </c>
      <c r="E25" s="85">
        <v>10</v>
      </c>
      <c r="F25" s="74">
        <v>2</v>
      </c>
      <c r="G25" s="178"/>
    </row>
    <row r="26" spans="2:8" ht="25.5">
      <c r="B26" s="28" t="s">
        <v>202</v>
      </c>
      <c r="C26" s="9" t="s">
        <v>52</v>
      </c>
      <c r="D26" s="46" t="s">
        <v>11</v>
      </c>
      <c r="E26" s="85">
        <v>10</v>
      </c>
      <c r="F26" s="74">
        <v>2</v>
      </c>
      <c r="G26" s="178"/>
    </row>
    <row r="27" spans="2:8" ht="26.25" thickBot="1">
      <c r="B27" s="47" t="s">
        <v>203</v>
      </c>
      <c r="C27" s="25" t="s">
        <v>164</v>
      </c>
      <c r="D27" s="48" t="s">
        <v>11</v>
      </c>
      <c r="E27" s="85">
        <v>10</v>
      </c>
      <c r="F27" s="74">
        <v>2</v>
      </c>
      <c r="G27" s="178"/>
    </row>
  </sheetData>
  <sheetProtection algorithmName="SHA-512" hashValue="gTtnX7kacKFcc77l1OL+BV1uTbvtB1KTfe/2kT1vYJn0XmbBW2UuwQlE2+Pjao1OpvVh/1QIAYEIoRwCfyyFeQ==" saltValue="EZOQ2vG6fBwq1EYWENx0mg==" spinCount="100000" sheet="1" objects="1" scenarios="1"/>
  <mergeCells count="4">
    <mergeCell ref="C4:D4"/>
    <mergeCell ref="C21:D21"/>
    <mergeCell ref="G5:G20"/>
    <mergeCell ref="G22:G27"/>
  </mergeCells>
  <pageMargins left="0.23622047244094491" right="0.23622047244094491" top="0.74803149606299213" bottom="0.74803149606299213" header="0.31496062992125984" footer="0.31496062992125984"/>
  <pageSetup paperSize="9" scale="69" fitToHeight="0" orientation="portrait"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05" r:id="rId5" name="List Box 9">
              <controlPr locked="0" defaultSize="0" autoLine="0" autoPict="0">
                <anchor>
                  <from>
                    <xdr:col>5</xdr:col>
                    <xdr:colOff>0</xdr:colOff>
                    <xdr:row>11</xdr:row>
                    <xdr:rowOff>38100</xdr:rowOff>
                  </from>
                  <to>
                    <xdr:col>6</xdr:col>
                    <xdr:colOff>19050</xdr:colOff>
                    <xdr:row>12</xdr:row>
                    <xdr:rowOff>47625</xdr:rowOff>
                  </to>
                </anchor>
              </controlPr>
            </control>
          </mc:Choice>
        </mc:AlternateContent>
        <mc:AlternateContent xmlns:mc="http://schemas.openxmlformats.org/markup-compatibility/2006">
          <mc:Choice Requires="x14">
            <control shapeId="4106" r:id="rId6" name="List Box 10">
              <controlPr locked="0" defaultSize="0" autoLine="0" autoPict="0">
                <anchor>
                  <from>
                    <xdr:col>5</xdr:col>
                    <xdr:colOff>9525</xdr:colOff>
                    <xdr:row>12</xdr:row>
                    <xdr:rowOff>57150</xdr:rowOff>
                  </from>
                  <to>
                    <xdr:col>6</xdr:col>
                    <xdr:colOff>9525</xdr:colOff>
                    <xdr:row>13</xdr:row>
                    <xdr:rowOff>47625</xdr:rowOff>
                  </to>
                </anchor>
              </controlPr>
            </control>
          </mc:Choice>
        </mc:AlternateContent>
        <mc:AlternateContent xmlns:mc="http://schemas.openxmlformats.org/markup-compatibility/2006">
          <mc:Choice Requires="x14">
            <control shapeId="4107" r:id="rId7" name="List Box 11">
              <controlPr locked="0" defaultSize="0" autoLine="0" autoPict="0">
                <anchor>
                  <from>
                    <xdr:col>5</xdr:col>
                    <xdr:colOff>9525</xdr:colOff>
                    <xdr:row>13</xdr:row>
                    <xdr:rowOff>38100</xdr:rowOff>
                  </from>
                  <to>
                    <xdr:col>6</xdr:col>
                    <xdr:colOff>9525</xdr:colOff>
                    <xdr:row>14</xdr:row>
                    <xdr:rowOff>47625</xdr:rowOff>
                  </to>
                </anchor>
              </controlPr>
            </control>
          </mc:Choice>
        </mc:AlternateContent>
        <mc:AlternateContent xmlns:mc="http://schemas.openxmlformats.org/markup-compatibility/2006">
          <mc:Choice Requires="x14">
            <control shapeId="4108" r:id="rId8" name="List Box 12">
              <controlPr locked="0" defaultSize="0" autoLine="0" autoPict="0">
                <anchor>
                  <from>
                    <xdr:col>5</xdr:col>
                    <xdr:colOff>0</xdr:colOff>
                    <xdr:row>14</xdr:row>
                    <xdr:rowOff>28575</xdr:rowOff>
                  </from>
                  <to>
                    <xdr:col>6</xdr:col>
                    <xdr:colOff>19050</xdr:colOff>
                    <xdr:row>15</xdr:row>
                    <xdr:rowOff>38100</xdr:rowOff>
                  </to>
                </anchor>
              </controlPr>
            </control>
          </mc:Choice>
        </mc:AlternateContent>
        <mc:AlternateContent xmlns:mc="http://schemas.openxmlformats.org/markup-compatibility/2006">
          <mc:Choice Requires="x14">
            <control shapeId="4109" r:id="rId9" name="List Box 13">
              <controlPr locked="0" defaultSize="0" autoLine="0" autoPict="0">
                <anchor>
                  <from>
                    <xdr:col>5</xdr:col>
                    <xdr:colOff>9525</xdr:colOff>
                    <xdr:row>15</xdr:row>
                    <xdr:rowOff>19050</xdr:rowOff>
                  </from>
                  <to>
                    <xdr:col>6</xdr:col>
                    <xdr:colOff>28575</xdr:colOff>
                    <xdr:row>16</xdr:row>
                    <xdr:rowOff>28575</xdr:rowOff>
                  </to>
                </anchor>
              </controlPr>
            </control>
          </mc:Choice>
        </mc:AlternateContent>
        <mc:AlternateContent xmlns:mc="http://schemas.openxmlformats.org/markup-compatibility/2006">
          <mc:Choice Requires="x14">
            <control shapeId="4110" r:id="rId10" name="List Box 14">
              <controlPr locked="0" defaultSize="0" autoLine="0" autoPict="0">
                <anchor>
                  <from>
                    <xdr:col>5</xdr:col>
                    <xdr:colOff>9525</xdr:colOff>
                    <xdr:row>16</xdr:row>
                    <xdr:rowOff>19050</xdr:rowOff>
                  </from>
                  <to>
                    <xdr:col>6</xdr:col>
                    <xdr:colOff>28575</xdr:colOff>
                    <xdr:row>17</xdr:row>
                    <xdr:rowOff>28575</xdr:rowOff>
                  </to>
                </anchor>
              </controlPr>
            </control>
          </mc:Choice>
        </mc:AlternateContent>
        <mc:AlternateContent xmlns:mc="http://schemas.openxmlformats.org/markup-compatibility/2006">
          <mc:Choice Requires="x14">
            <control shapeId="4111" r:id="rId11" name="List Box 15">
              <controlPr locked="0" defaultSize="0" autoLine="0" autoPict="0">
                <anchor>
                  <from>
                    <xdr:col>5</xdr:col>
                    <xdr:colOff>9525</xdr:colOff>
                    <xdr:row>17</xdr:row>
                    <xdr:rowOff>28575</xdr:rowOff>
                  </from>
                  <to>
                    <xdr:col>6</xdr:col>
                    <xdr:colOff>28575</xdr:colOff>
                    <xdr:row>18</xdr:row>
                    <xdr:rowOff>38100</xdr:rowOff>
                  </to>
                </anchor>
              </controlPr>
            </control>
          </mc:Choice>
        </mc:AlternateContent>
        <mc:AlternateContent xmlns:mc="http://schemas.openxmlformats.org/markup-compatibility/2006">
          <mc:Choice Requires="x14">
            <control shapeId="4112" r:id="rId12" name="List Box 16">
              <controlPr locked="0" defaultSize="0" autoLine="0" autoPict="0">
                <anchor>
                  <from>
                    <xdr:col>5</xdr:col>
                    <xdr:colOff>0</xdr:colOff>
                    <xdr:row>18</xdr:row>
                    <xdr:rowOff>19050</xdr:rowOff>
                  </from>
                  <to>
                    <xdr:col>6</xdr:col>
                    <xdr:colOff>19050</xdr:colOff>
                    <xdr:row>19</xdr:row>
                    <xdr:rowOff>28575</xdr:rowOff>
                  </to>
                </anchor>
              </controlPr>
            </control>
          </mc:Choice>
        </mc:AlternateContent>
        <mc:AlternateContent xmlns:mc="http://schemas.openxmlformats.org/markup-compatibility/2006">
          <mc:Choice Requires="x14">
            <control shapeId="4114" r:id="rId13" name="List Box 18">
              <controlPr locked="0" defaultSize="0" autoLine="0" autoPict="0">
                <anchor>
                  <from>
                    <xdr:col>5</xdr:col>
                    <xdr:colOff>0</xdr:colOff>
                    <xdr:row>21</xdr:row>
                    <xdr:rowOff>9525</xdr:rowOff>
                  </from>
                  <to>
                    <xdr:col>5</xdr:col>
                    <xdr:colOff>771525</xdr:colOff>
                    <xdr:row>21</xdr:row>
                    <xdr:rowOff>304800</xdr:rowOff>
                  </to>
                </anchor>
              </controlPr>
            </control>
          </mc:Choice>
        </mc:AlternateContent>
        <mc:AlternateContent xmlns:mc="http://schemas.openxmlformats.org/markup-compatibility/2006">
          <mc:Choice Requires="x14">
            <control shapeId="4115" r:id="rId14" name="List Box 19">
              <controlPr locked="0" defaultSize="0" autoLine="0" autoPict="0">
                <anchor>
                  <from>
                    <xdr:col>5</xdr:col>
                    <xdr:colOff>0</xdr:colOff>
                    <xdr:row>22</xdr:row>
                    <xdr:rowOff>9525</xdr:rowOff>
                  </from>
                  <to>
                    <xdr:col>5</xdr:col>
                    <xdr:colOff>771525</xdr:colOff>
                    <xdr:row>22</xdr:row>
                    <xdr:rowOff>314325</xdr:rowOff>
                  </to>
                </anchor>
              </controlPr>
            </control>
          </mc:Choice>
        </mc:AlternateContent>
        <mc:AlternateContent xmlns:mc="http://schemas.openxmlformats.org/markup-compatibility/2006">
          <mc:Choice Requires="x14">
            <control shapeId="4116" r:id="rId15" name="List Box 20">
              <controlPr locked="0" defaultSize="0" autoLine="0" autoPict="0">
                <anchor>
                  <from>
                    <xdr:col>5</xdr:col>
                    <xdr:colOff>0</xdr:colOff>
                    <xdr:row>23</xdr:row>
                    <xdr:rowOff>28575</xdr:rowOff>
                  </from>
                  <to>
                    <xdr:col>6</xdr:col>
                    <xdr:colOff>9525</xdr:colOff>
                    <xdr:row>23</xdr:row>
                    <xdr:rowOff>314325</xdr:rowOff>
                  </to>
                </anchor>
              </controlPr>
            </control>
          </mc:Choice>
        </mc:AlternateContent>
        <mc:AlternateContent xmlns:mc="http://schemas.openxmlformats.org/markup-compatibility/2006">
          <mc:Choice Requires="x14">
            <control shapeId="4117" r:id="rId16" name="List Box 21">
              <controlPr locked="0" defaultSize="0" autoLine="0" autoPict="0">
                <anchor>
                  <from>
                    <xdr:col>5</xdr:col>
                    <xdr:colOff>0</xdr:colOff>
                    <xdr:row>24</xdr:row>
                    <xdr:rowOff>28575</xdr:rowOff>
                  </from>
                  <to>
                    <xdr:col>6</xdr:col>
                    <xdr:colOff>9525</xdr:colOff>
                    <xdr:row>24</xdr:row>
                    <xdr:rowOff>314325</xdr:rowOff>
                  </to>
                </anchor>
              </controlPr>
            </control>
          </mc:Choice>
        </mc:AlternateContent>
        <mc:AlternateContent xmlns:mc="http://schemas.openxmlformats.org/markup-compatibility/2006">
          <mc:Choice Requires="x14">
            <control shapeId="4118" r:id="rId17" name="List Box 22">
              <controlPr locked="0" defaultSize="0" autoLine="0" autoPict="0">
                <anchor>
                  <from>
                    <xdr:col>5</xdr:col>
                    <xdr:colOff>0</xdr:colOff>
                    <xdr:row>25</xdr:row>
                    <xdr:rowOff>28575</xdr:rowOff>
                  </from>
                  <to>
                    <xdr:col>6</xdr:col>
                    <xdr:colOff>9525</xdr:colOff>
                    <xdr:row>25</xdr:row>
                    <xdr:rowOff>314325</xdr:rowOff>
                  </to>
                </anchor>
              </controlPr>
            </control>
          </mc:Choice>
        </mc:AlternateContent>
        <mc:AlternateContent xmlns:mc="http://schemas.openxmlformats.org/markup-compatibility/2006">
          <mc:Choice Requires="x14">
            <control shapeId="4119" r:id="rId18" name="List Box 23">
              <controlPr locked="0" defaultSize="0" autoLine="0" autoPict="0">
                <anchor>
                  <from>
                    <xdr:col>5</xdr:col>
                    <xdr:colOff>0</xdr:colOff>
                    <xdr:row>26</xdr:row>
                    <xdr:rowOff>28575</xdr:rowOff>
                  </from>
                  <to>
                    <xdr:col>6</xdr:col>
                    <xdr:colOff>9525</xdr:colOff>
                    <xdr:row>26</xdr:row>
                    <xdr:rowOff>323850</xdr:rowOff>
                  </to>
                </anchor>
              </controlPr>
            </control>
          </mc:Choice>
        </mc:AlternateContent>
        <mc:AlternateContent xmlns:mc="http://schemas.openxmlformats.org/markup-compatibility/2006">
          <mc:Choice Requires="x14">
            <control shapeId="4121" r:id="rId19" name="List Box 25">
              <controlPr locked="0" defaultSize="0" autoLine="0" autoPict="0">
                <anchor>
                  <from>
                    <xdr:col>5</xdr:col>
                    <xdr:colOff>0</xdr:colOff>
                    <xdr:row>4</xdr:row>
                    <xdr:rowOff>0</xdr:rowOff>
                  </from>
                  <to>
                    <xdr:col>6</xdr:col>
                    <xdr:colOff>19050</xdr:colOff>
                    <xdr:row>5</xdr:row>
                    <xdr:rowOff>47625</xdr:rowOff>
                  </to>
                </anchor>
              </controlPr>
            </control>
          </mc:Choice>
        </mc:AlternateContent>
        <mc:AlternateContent xmlns:mc="http://schemas.openxmlformats.org/markup-compatibility/2006">
          <mc:Choice Requires="x14">
            <control shapeId="4123" r:id="rId20" name="List Box 27">
              <controlPr locked="0" defaultSize="0" autoLine="0" autoPict="0">
                <anchor>
                  <from>
                    <xdr:col>5</xdr:col>
                    <xdr:colOff>0</xdr:colOff>
                    <xdr:row>5</xdr:row>
                    <xdr:rowOff>38100</xdr:rowOff>
                  </from>
                  <to>
                    <xdr:col>6</xdr:col>
                    <xdr:colOff>19050</xdr:colOff>
                    <xdr:row>6</xdr:row>
                    <xdr:rowOff>47625</xdr:rowOff>
                  </to>
                </anchor>
              </controlPr>
            </control>
          </mc:Choice>
        </mc:AlternateContent>
        <mc:AlternateContent xmlns:mc="http://schemas.openxmlformats.org/markup-compatibility/2006">
          <mc:Choice Requires="x14">
            <control shapeId="4124" r:id="rId21" name="List Box 28">
              <controlPr locked="0" defaultSize="0" autoLine="0" autoPict="0">
                <anchor>
                  <from>
                    <xdr:col>5</xdr:col>
                    <xdr:colOff>0</xdr:colOff>
                    <xdr:row>6</xdr:row>
                    <xdr:rowOff>38100</xdr:rowOff>
                  </from>
                  <to>
                    <xdr:col>6</xdr:col>
                    <xdr:colOff>19050</xdr:colOff>
                    <xdr:row>7</xdr:row>
                    <xdr:rowOff>0</xdr:rowOff>
                  </to>
                </anchor>
              </controlPr>
            </control>
          </mc:Choice>
        </mc:AlternateContent>
        <mc:AlternateContent xmlns:mc="http://schemas.openxmlformats.org/markup-compatibility/2006">
          <mc:Choice Requires="x14">
            <control shapeId="4125" r:id="rId22" name="List Box 29">
              <controlPr locked="0" defaultSize="0" autoLine="0" autoPict="0">
                <anchor>
                  <from>
                    <xdr:col>5</xdr:col>
                    <xdr:colOff>0</xdr:colOff>
                    <xdr:row>7</xdr:row>
                    <xdr:rowOff>38100</xdr:rowOff>
                  </from>
                  <to>
                    <xdr:col>6</xdr:col>
                    <xdr:colOff>19050</xdr:colOff>
                    <xdr:row>8</xdr:row>
                    <xdr:rowOff>47625</xdr:rowOff>
                  </to>
                </anchor>
              </controlPr>
            </control>
          </mc:Choice>
        </mc:AlternateContent>
        <mc:AlternateContent xmlns:mc="http://schemas.openxmlformats.org/markup-compatibility/2006">
          <mc:Choice Requires="x14">
            <control shapeId="4127" r:id="rId23" name="List Box 31">
              <controlPr locked="0" defaultSize="0" autoLine="0" autoPict="0">
                <anchor>
                  <from>
                    <xdr:col>5</xdr:col>
                    <xdr:colOff>0</xdr:colOff>
                    <xdr:row>8</xdr:row>
                    <xdr:rowOff>38100</xdr:rowOff>
                  </from>
                  <to>
                    <xdr:col>6</xdr:col>
                    <xdr:colOff>19050</xdr:colOff>
                    <xdr:row>9</xdr:row>
                    <xdr:rowOff>47625</xdr:rowOff>
                  </to>
                </anchor>
              </controlPr>
            </control>
          </mc:Choice>
        </mc:AlternateContent>
        <mc:AlternateContent xmlns:mc="http://schemas.openxmlformats.org/markup-compatibility/2006">
          <mc:Choice Requires="x14">
            <control shapeId="4129" r:id="rId24" name="List Box 33">
              <controlPr locked="0" defaultSize="0" autoLine="0" autoPict="0">
                <anchor>
                  <from>
                    <xdr:col>5</xdr:col>
                    <xdr:colOff>0</xdr:colOff>
                    <xdr:row>9</xdr:row>
                    <xdr:rowOff>38100</xdr:rowOff>
                  </from>
                  <to>
                    <xdr:col>6</xdr:col>
                    <xdr:colOff>19050</xdr:colOff>
                    <xdr:row>10</xdr:row>
                    <xdr:rowOff>47625</xdr:rowOff>
                  </to>
                </anchor>
              </controlPr>
            </control>
          </mc:Choice>
        </mc:AlternateContent>
        <mc:AlternateContent xmlns:mc="http://schemas.openxmlformats.org/markup-compatibility/2006">
          <mc:Choice Requires="x14">
            <control shapeId="4131" r:id="rId25" name="List Box 35">
              <controlPr locked="0" defaultSize="0" autoLine="0" autoPict="0">
                <anchor>
                  <from>
                    <xdr:col>5</xdr:col>
                    <xdr:colOff>0</xdr:colOff>
                    <xdr:row>10</xdr:row>
                    <xdr:rowOff>38100</xdr:rowOff>
                  </from>
                  <to>
                    <xdr:col>6</xdr:col>
                    <xdr:colOff>19050</xdr:colOff>
                    <xdr:row>11</xdr:row>
                    <xdr:rowOff>47625</xdr:rowOff>
                  </to>
                </anchor>
              </controlPr>
            </control>
          </mc:Choice>
        </mc:AlternateContent>
        <mc:AlternateContent xmlns:mc="http://schemas.openxmlformats.org/markup-compatibility/2006">
          <mc:Choice Requires="x14">
            <control shapeId="4132" r:id="rId26" name="List Box 36">
              <controlPr locked="0" defaultSize="0" autoLine="0" autoPict="0">
                <anchor>
                  <from>
                    <xdr:col>5</xdr:col>
                    <xdr:colOff>9525</xdr:colOff>
                    <xdr:row>19</xdr:row>
                    <xdr:rowOff>38100</xdr:rowOff>
                  </from>
                  <to>
                    <xdr:col>6</xdr:col>
                    <xdr:colOff>28575</xdr:colOff>
                    <xdr:row>20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G5"/>
  <sheetViews>
    <sheetView workbookViewId="0">
      <selection activeCell="C5" sqref="C5"/>
    </sheetView>
  </sheetViews>
  <sheetFormatPr baseColWidth="10" defaultColWidth="11.42578125" defaultRowHeight="15"/>
  <cols>
    <col min="1" max="1" width="5.7109375" customWidth="1"/>
    <col min="3" max="3" width="85.7109375" customWidth="1"/>
    <col min="4" max="4" width="16.28515625" customWidth="1"/>
    <col min="5" max="5" width="15" hidden="1" customWidth="1"/>
    <col min="6" max="6" width="11.85546875" customWidth="1"/>
    <col min="7" max="7" width="16.42578125" hidden="1" customWidth="1"/>
    <col min="8" max="8" width="26.7109375" customWidth="1"/>
  </cols>
  <sheetData>
    <row r="2" spans="1:7" ht="26.25" thickBot="1">
      <c r="B2" s="14"/>
      <c r="C2" s="41" t="s">
        <v>125</v>
      </c>
      <c r="D2" s="5"/>
      <c r="E2" s="56"/>
      <c r="F2" s="57"/>
    </row>
    <row r="3" spans="1:7">
      <c r="A3" s="13"/>
      <c r="B3" s="77" t="s">
        <v>4</v>
      </c>
      <c r="C3" s="75" t="s">
        <v>5</v>
      </c>
      <c r="D3" s="76" t="s">
        <v>6</v>
      </c>
      <c r="E3" s="88"/>
      <c r="F3" s="93" t="s">
        <v>112</v>
      </c>
      <c r="G3" s="13"/>
    </row>
    <row r="4" spans="1:7" ht="21">
      <c r="A4" s="39"/>
      <c r="B4" s="42" t="s">
        <v>55</v>
      </c>
      <c r="C4" s="159" t="s">
        <v>56</v>
      </c>
      <c r="D4" s="179"/>
      <c r="E4" s="111"/>
      <c r="F4" s="89">
        <f>IF(F5=1,12,0)</f>
        <v>0</v>
      </c>
      <c r="G4" t="s">
        <v>117</v>
      </c>
    </row>
    <row r="5" spans="1:7" ht="39" thickBot="1">
      <c r="A5" s="13"/>
      <c r="B5" s="112" t="s">
        <v>57</v>
      </c>
      <c r="C5" s="25" t="s">
        <v>58</v>
      </c>
      <c r="D5" s="26" t="s">
        <v>59</v>
      </c>
      <c r="E5" s="113">
        <v>12</v>
      </c>
      <c r="F5" s="114">
        <v>2</v>
      </c>
      <c r="G5" t="s">
        <v>115</v>
      </c>
    </row>
  </sheetData>
  <sheetProtection algorithmName="SHA-512" hashValue="vPoazQOguGN04wLvvXHBkFAscMXMWY4MQjTeb3guQgNz1p0UOtb7scVcBHQfVfQhNLmWVCjf9vDI1R9pj0nb6A==" saltValue="KC4dpfii5l4wt90xVQb0Wg=="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47" r:id="rId5" name="List Box 11">
              <controlPr locked="0" defaultSize="0" autoLine="0" autoPict="0">
                <anchor>
                  <from>
                    <xdr:col>3</xdr:col>
                    <xdr:colOff>1076325</xdr:colOff>
                    <xdr:row>4</xdr:row>
                    <xdr:rowOff>9525</xdr:rowOff>
                  </from>
                  <to>
                    <xdr:col>5</xdr:col>
                    <xdr:colOff>781050</xdr:colOff>
                    <xdr:row>4</xdr:row>
                    <xdr:rowOff>476250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B2:H12"/>
  <sheetViews>
    <sheetView workbookViewId="0">
      <selection activeCell="G17" sqref="G17"/>
    </sheetView>
  </sheetViews>
  <sheetFormatPr baseColWidth="10" defaultColWidth="11.42578125" defaultRowHeight="15"/>
  <cols>
    <col min="1" max="1" width="5.7109375" customWidth="1"/>
    <col min="3" max="3" width="85.7109375" customWidth="1"/>
    <col min="4" max="4" width="16.5703125" customWidth="1"/>
    <col min="5" max="5" width="17.140625" hidden="1" customWidth="1"/>
    <col min="6" max="6" width="11" customWidth="1"/>
    <col min="8" max="8" width="0" hidden="1" customWidth="1"/>
  </cols>
  <sheetData>
    <row r="2" spans="2:8" s="13" customFormat="1" ht="21" thickBot="1">
      <c r="B2" s="14"/>
      <c r="C2" s="41" t="s">
        <v>60</v>
      </c>
      <c r="D2" s="16"/>
      <c r="E2" s="56"/>
      <c r="F2" s="57"/>
    </row>
    <row r="3" spans="2:8" s="13" customFormat="1" ht="19.5" customHeight="1">
      <c r="B3" s="77" t="s">
        <v>4</v>
      </c>
      <c r="C3" s="75" t="s">
        <v>5</v>
      </c>
      <c r="D3" s="76" t="s">
        <v>6</v>
      </c>
      <c r="E3" s="88"/>
      <c r="F3" s="93" t="s">
        <v>112</v>
      </c>
    </row>
    <row r="4" spans="2:8" s="39" customFormat="1" ht="21">
      <c r="B4" s="42" t="s">
        <v>61</v>
      </c>
      <c r="C4" s="151" t="s">
        <v>62</v>
      </c>
      <c r="D4" s="180"/>
      <c r="E4" s="40"/>
      <c r="F4" s="89">
        <f>IF(SUMIF(F5:F12,1,E5:E12)&gt;8,8,SUMIF(F5:F12,1,E5:E12))</f>
        <v>0</v>
      </c>
    </row>
    <row r="5" spans="2:8" s="13" customFormat="1" ht="23.25" customHeight="1">
      <c r="B5" s="28" t="s">
        <v>187</v>
      </c>
      <c r="C5" s="9" t="s">
        <v>63</v>
      </c>
      <c r="D5" s="23" t="s">
        <v>11</v>
      </c>
      <c r="E5" s="85">
        <v>6</v>
      </c>
      <c r="F5" s="109">
        <v>2</v>
      </c>
      <c r="G5" s="174" t="s">
        <v>113</v>
      </c>
      <c r="H5" s="13" t="s">
        <v>117</v>
      </c>
    </row>
    <row r="6" spans="2:8" s="13" customFormat="1" ht="23.25" customHeight="1">
      <c r="B6" s="28" t="s">
        <v>188</v>
      </c>
      <c r="C6" s="20" t="s">
        <v>64</v>
      </c>
      <c r="D6" s="23" t="s">
        <v>11</v>
      </c>
      <c r="E6" s="85">
        <v>6</v>
      </c>
      <c r="F6" s="109">
        <v>2</v>
      </c>
      <c r="G6" s="174"/>
      <c r="H6" s="13" t="s">
        <v>115</v>
      </c>
    </row>
    <row r="7" spans="2:8" s="13" customFormat="1" ht="23.25" customHeight="1">
      <c r="B7" s="28" t="s">
        <v>189</v>
      </c>
      <c r="C7" s="9" t="s">
        <v>65</v>
      </c>
      <c r="D7" s="23" t="s">
        <v>11</v>
      </c>
      <c r="E7" s="85">
        <v>6</v>
      </c>
      <c r="F7" s="109">
        <v>2</v>
      </c>
      <c r="G7" s="174"/>
    </row>
    <row r="8" spans="2:8" s="13" customFormat="1" ht="23.25" customHeight="1">
      <c r="B8" s="28" t="s">
        <v>190</v>
      </c>
      <c r="C8" s="9" t="s">
        <v>66</v>
      </c>
      <c r="D8" s="23" t="s">
        <v>11</v>
      </c>
      <c r="E8" s="85">
        <v>8</v>
      </c>
      <c r="F8" s="109">
        <v>2</v>
      </c>
      <c r="G8" s="174"/>
    </row>
    <row r="9" spans="2:8" s="13" customFormat="1" ht="23.25" customHeight="1">
      <c r="B9" s="28" t="s">
        <v>191</v>
      </c>
      <c r="C9" s="9" t="s">
        <v>67</v>
      </c>
      <c r="D9" s="23" t="s">
        <v>11</v>
      </c>
      <c r="E9" s="85">
        <v>8</v>
      </c>
      <c r="F9" s="109">
        <v>2</v>
      </c>
      <c r="G9" s="174"/>
    </row>
    <row r="10" spans="2:8" s="13" customFormat="1" ht="23.25" customHeight="1">
      <c r="B10" s="28" t="s">
        <v>192</v>
      </c>
      <c r="C10" s="9" t="s">
        <v>68</v>
      </c>
      <c r="D10" s="23" t="s">
        <v>59</v>
      </c>
      <c r="E10" s="85">
        <v>2</v>
      </c>
      <c r="F10" s="109">
        <v>2</v>
      </c>
      <c r="G10" s="174" t="s">
        <v>162</v>
      </c>
    </row>
    <row r="11" spans="2:8" s="13" customFormat="1" ht="23.25" customHeight="1">
      <c r="B11" s="28" t="s">
        <v>193</v>
      </c>
      <c r="C11" s="9" t="s">
        <v>69</v>
      </c>
      <c r="D11" s="23" t="s">
        <v>59</v>
      </c>
      <c r="E11" s="85">
        <v>2</v>
      </c>
      <c r="F11" s="109">
        <v>2</v>
      </c>
      <c r="G11" s="174"/>
    </row>
    <row r="12" spans="2:8" s="13" customFormat="1" ht="23.25" customHeight="1" thickBot="1">
      <c r="B12" s="49" t="s">
        <v>194</v>
      </c>
      <c r="C12" s="25" t="s">
        <v>70</v>
      </c>
      <c r="D12" s="26" t="s">
        <v>59</v>
      </c>
      <c r="E12" s="91">
        <v>8</v>
      </c>
      <c r="F12" s="110">
        <v>2</v>
      </c>
      <c r="G12" s="174"/>
    </row>
  </sheetData>
  <sheetProtection algorithmName="SHA-512" hashValue="WMZAtV8nqhBiICfyR8cIdPIt76eI1le5oTnay8GlCaaoKOb6o+9Yn7ozkeRxE7ddcMNqc/qKaXH+HP1LffOwxg==" saltValue="Dcw5xTIPYrMQMRwuQELfQQ==" spinCount="100000" sheet="1" objects="1" scenarios="1"/>
  <mergeCells count="3">
    <mergeCell ref="C4:D4"/>
    <mergeCell ref="G5:G9"/>
    <mergeCell ref="G10:G12"/>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6" r:id="rId5" name="List Box 8">
              <controlPr locked="0" defaultSize="0" autoLine="0" autoPict="0">
                <anchor>
                  <from>
                    <xdr:col>3</xdr:col>
                    <xdr:colOff>1095375</xdr:colOff>
                    <xdr:row>10</xdr:row>
                    <xdr:rowOff>285750</xdr:rowOff>
                  </from>
                  <to>
                    <xdr:col>6</xdr:col>
                    <xdr:colOff>0</xdr:colOff>
                    <xdr:row>11</xdr:row>
                    <xdr:rowOff>276225</xdr:rowOff>
                  </to>
                </anchor>
              </controlPr>
            </control>
          </mc:Choice>
        </mc:AlternateContent>
        <mc:AlternateContent xmlns:mc="http://schemas.openxmlformats.org/markup-compatibility/2006">
          <mc:Choice Requires="x14">
            <control shapeId="7177" r:id="rId6" name="List Box 9">
              <controlPr locked="0" defaultSize="0" autoLine="0" autoPict="0">
                <anchor>
                  <from>
                    <xdr:col>5</xdr:col>
                    <xdr:colOff>0</xdr:colOff>
                    <xdr:row>3</xdr:row>
                    <xdr:rowOff>247650</xdr:rowOff>
                  </from>
                  <to>
                    <xdr:col>6</xdr:col>
                    <xdr:colOff>0</xdr:colOff>
                    <xdr:row>5</xdr:row>
                    <xdr:rowOff>19050</xdr:rowOff>
                  </to>
                </anchor>
              </controlPr>
            </control>
          </mc:Choice>
        </mc:AlternateContent>
        <mc:AlternateContent xmlns:mc="http://schemas.openxmlformats.org/markup-compatibility/2006">
          <mc:Choice Requires="x14">
            <control shapeId="7178" r:id="rId7" name="List Box 10">
              <controlPr locked="0" defaultSize="0" autoLine="0" autoPict="0">
                <anchor>
                  <from>
                    <xdr:col>5</xdr:col>
                    <xdr:colOff>9525</xdr:colOff>
                    <xdr:row>5</xdr:row>
                    <xdr:rowOff>19050</xdr:rowOff>
                  </from>
                  <to>
                    <xdr:col>6</xdr:col>
                    <xdr:colOff>0</xdr:colOff>
                    <xdr:row>6</xdr:row>
                    <xdr:rowOff>9525</xdr:rowOff>
                  </to>
                </anchor>
              </controlPr>
            </control>
          </mc:Choice>
        </mc:AlternateContent>
        <mc:AlternateContent xmlns:mc="http://schemas.openxmlformats.org/markup-compatibility/2006">
          <mc:Choice Requires="x14">
            <control shapeId="7179" r:id="rId8" name="List Box 11">
              <controlPr locked="0" defaultSize="0" autoLine="0" autoPict="0">
                <anchor>
                  <from>
                    <xdr:col>3</xdr:col>
                    <xdr:colOff>1076325</xdr:colOff>
                    <xdr:row>6</xdr:row>
                    <xdr:rowOff>19050</xdr:rowOff>
                  </from>
                  <to>
                    <xdr:col>6</xdr:col>
                    <xdr:colOff>0</xdr:colOff>
                    <xdr:row>7</xdr:row>
                    <xdr:rowOff>9525</xdr:rowOff>
                  </to>
                </anchor>
              </controlPr>
            </control>
          </mc:Choice>
        </mc:AlternateContent>
        <mc:AlternateContent xmlns:mc="http://schemas.openxmlformats.org/markup-compatibility/2006">
          <mc:Choice Requires="x14">
            <control shapeId="7180" r:id="rId9" name="List Box 12">
              <controlPr locked="0" defaultSize="0" autoLine="0" autoPict="0">
                <anchor>
                  <from>
                    <xdr:col>3</xdr:col>
                    <xdr:colOff>1085850</xdr:colOff>
                    <xdr:row>7</xdr:row>
                    <xdr:rowOff>9525</xdr:rowOff>
                  </from>
                  <to>
                    <xdr:col>6</xdr:col>
                    <xdr:colOff>0</xdr:colOff>
                    <xdr:row>8</xdr:row>
                    <xdr:rowOff>0</xdr:rowOff>
                  </to>
                </anchor>
              </controlPr>
            </control>
          </mc:Choice>
        </mc:AlternateContent>
        <mc:AlternateContent xmlns:mc="http://schemas.openxmlformats.org/markup-compatibility/2006">
          <mc:Choice Requires="x14">
            <control shapeId="7181" r:id="rId10" name="List Box 13">
              <controlPr locked="0" defaultSize="0" autoLine="0" autoPict="0">
                <anchor>
                  <from>
                    <xdr:col>3</xdr:col>
                    <xdr:colOff>1085850</xdr:colOff>
                    <xdr:row>8</xdr:row>
                    <xdr:rowOff>9525</xdr:rowOff>
                  </from>
                  <to>
                    <xdr:col>6</xdr:col>
                    <xdr:colOff>0</xdr:colOff>
                    <xdr:row>9</xdr:row>
                    <xdr:rowOff>0</xdr:rowOff>
                  </to>
                </anchor>
              </controlPr>
            </control>
          </mc:Choice>
        </mc:AlternateContent>
        <mc:AlternateContent xmlns:mc="http://schemas.openxmlformats.org/markup-compatibility/2006">
          <mc:Choice Requires="x14">
            <control shapeId="7182" r:id="rId11" name="List Box 14">
              <controlPr locked="0" defaultSize="0" autoLine="0" autoPict="0">
                <anchor>
                  <from>
                    <xdr:col>3</xdr:col>
                    <xdr:colOff>1095375</xdr:colOff>
                    <xdr:row>9</xdr:row>
                    <xdr:rowOff>0</xdr:rowOff>
                  </from>
                  <to>
                    <xdr:col>6</xdr:col>
                    <xdr:colOff>0</xdr:colOff>
                    <xdr:row>9</xdr:row>
                    <xdr:rowOff>285750</xdr:rowOff>
                  </to>
                </anchor>
              </controlPr>
            </control>
          </mc:Choice>
        </mc:AlternateContent>
        <mc:AlternateContent xmlns:mc="http://schemas.openxmlformats.org/markup-compatibility/2006">
          <mc:Choice Requires="x14">
            <control shapeId="7183" r:id="rId12" name="List Box 15">
              <controlPr locked="0" defaultSize="0" autoLine="0" autoPict="0">
                <anchor>
                  <from>
                    <xdr:col>4</xdr:col>
                    <xdr:colOff>0</xdr:colOff>
                    <xdr:row>10</xdr:row>
                    <xdr:rowOff>0</xdr:rowOff>
                  </from>
                  <to>
                    <xdr:col>6</xdr:col>
                    <xdr:colOff>0</xdr:colOff>
                    <xdr:row>10</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1"/>
  <sheetViews>
    <sheetView workbookViewId="0">
      <selection activeCell="C2" sqref="C2"/>
    </sheetView>
  </sheetViews>
  <sheetFormatPr baseColWidth="10" defaultColWidth="11.42578125" defaultRowHeight="15"/>
  <cols>
    <col min="1" max="1" width="5.7109375" customWidth="1"/>
    <col min="3" max="3" width="85.7109375" customWidth="1"/>
    <col min="4" max="4" width="16.7109375" customWidth="1"/>
    <col min="5" max="5" width="16.28515625" hidden="1" customWidth="1"/>
    <col min="6" max="6" width="11.28515625" customWidth="1"/>
    <col min="8" max="8" width="2.85546875" hidden="1" customWidth="1"/>
  </cols>
  <sheetData>
    <row r="2" spans="1:8" s="13" customFormat="1" ht="21" thickBot="1">
      <c r="A2" s="14"/>
      <c r="B2" s="14"/>
      <c r="C2" s="41" t="s">
        <v>71</v>
      </c>
      <c r="D2" s="16"/>
      <c r="E2" s="56"/>
      <c r="F2" s="57"/>
    </row>
    <row r="3" spans="1:8" s="39" customFormat="1" ht="19.5" customHeight="1">
      <c r="B3" s="77" t="s">
        <v>4</v>
      </c>
      <c r="C3" s="75" t="s">
        <v>5</v>
      </c>
      <c r="D3" s="76" t="s">
        <v>6</v>
      </c>
      <c r="E3" s="88"/>
      <c r="F3" s="93" t="s">
        <v>112</v>
      </c>
    </row>
    <row r="4" spans="1:8" s="13" customFormat="1" ht="27" customHeight="1">
      <c r="B4" s="43" t="s">
        <v>72</v>
      </c>
      <c r="C4" s="151" t="s">
        <v>73</v>
      </c>
      <c r="D4" s="180"/>
      <c r="E4" s="40"/>
      <c r="F4" s="89">
        <f>IF(SUMIF(F5:F11,1,E5:E11)&gt;4,4,SUMIF(F5:F11,1,E5:E11))</f>
        <v>0</v>
      </c>
    </row>
    <row r="5" spans="1:8" s="13" customFormat="1" ht="23.25" customHeight="1">
      <c r="A5" s="14"/>
      <c r="B5" s="51" t="s">
        <v>74</v>
      </c>
      <c r="C5" s="9" t="s">
        <v>75</v>
      </c>
      <c r="D5" s="23" t="s">
        <v>11</v>
      </c>
      <c r="E5" s="85">
        <v>3</v>
      </c>
      <c r="F5" s="109">
        <v>2</v>
      </c>
      <c r="G5" s="174" t="s">
        <v>113</v>
      </c>
      <c r="H5" s="13" t="s">
        <v>117</v>
      </c>
    </row>
    <row r="6" spans="1:8" s="13" customFormat="1" ht="23.25" customHeight="1">
      <c r="A6" s="14"/>
      <c r="B6" s="51" t="s">
        <v>76</v>
      </c>
      <c r="C6" s="9" t="s">
        <v>77</v>
      </c>
      <c r="D6" s="23" t="s">
        <v>11</v>
      </c>
      <c r="E6" s="85">
        <v>4</v>
      </c>
      <c r="F6" s="109">
        <v>2</v>
      </c>
      <c r="G6" s="174"/>
      <c r="H6" s="13" t="s">
        <v>115</v>
      </c>
    </row>
    <row r="7" spans="1:8" s="13" customFormat="1" ht="23.25" customHeight="1">
      <c r="A7" s="14"/>
      <c r="B7" s="51" t="s">
        <v>78</v>
      </c>
      <c r="C7" s="9" t="s">
        <v>79</v>
      </c>
      <c r="D7" s="23" t="s">
        <v>11</v>
      </c>
      <c r="E7" s="85">
        <v>3</v>
      </c>
      <c r="F7" s="109">
        <v>2</v>
      </c>
      <c r="G7" s="174"/>
    </row>
    <row r="8" spans="1:8" s="13" customFormat="1" ht="23.25" customHeight="1">
      <c r="A8" s="14"/>
      <c r="B8" s="51" t="s">
        <v>80</v>
      </c>
      <c r="C8" s="9" t="s">
        <v>81</v>
      </c>
      <c r="D8" s="23" t="s">
        <v>11</v>
      </c>
      <c r="E8" s="85">
        <v>3</v>
      </c>
      <c r="F8" s="109">
        <v>2</v>
      </c>
      <c r="G8" s="174"/>
    </row>
    <row r="9" spans="1:8" s="13" customFormat="1" ht="23.25" customHeight="1">
      <c r="A9" s="50"/>
      <c r="B9" s="51" t="s">
        <v>82</v>
      </c>
      <c r="C9" s="9" t="s">
        <v>83</v>
      </c>
      <c r="D9" s="23" t="s">
        <v>59</v>
      </c>
      <c r="E9" s="85">
        <v>1</v>
      </c>
      <c r="F9" s="109">
        <v>2</v>
      </c>
      <c r="G9" s="181" t="s">
        <v>162</v>
      </c>
    </row>
    <row r="10" spans="1:8" s="13" customFormat="1" ht="23.25" customHeight="1">
      <c r="A10" s="14"/>
      <c r="B10" s="51" t="s">
        <v>84</v>
      </c>
      <c r="C10" s="9" t="s">
        <v>85</v>
      </c>
      <c r="D10" s="23" t="s">
        <v>59</v>
      </c>
      <c r="E10" s="85">
        <v>1</v>
      </c>
      <c r="F10" s="109">
        <v>2</v>
      </c>
      <c r="G10" s="181"/>
    </row>
    <row r="11" spans="1:8" s="13" customFormat="1" ht="23.25" customHeight="1" thickBot="1">
      <c r="A11" s="14"/>
      <c r="B11" s="47" t="s">
        <v>86</v>
      </c>
      <c r="C11" s="25" t="s">
        <v>87</v>
      </c>
      <c r="D11" s="26" t="s">
        <v>11</v>
      </c>
      <c r="E11" s="91">
        <v>4</v>
      </c>
      <c r="F11" s="110">
        <v>2</v>
      </c>
      <c r="G11" s="108" t="s">
        <v>113</v>
      </c>
    </row>
  </sheetData>
  <sheetProtection algorithmName="SHA-512" hashValue="w3cnz+5go0tmrKAcjn8AyRPyGLnhEB9zBvM7ZXNIvOik51/9YX+PYnTP4qXvpkdZSHIwseL4mP0c54CId5lWdg==" saltValue="nSMewLw7eKIzmJdCAMXHrw==" spinCount="100000" sheet="1" objects="1" scenarios="1"/>
  <mergeCells count="3">
    <mergeCell ref="C4:D4"/>
    <mergeCell ref="G5:G8"/>
    <mergeCell ref="G9:G10"/>
  </mergeCells>
  <phoneticPr fontId="17"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3</xdr:col>
                    <xdr:colOff>1104900</xdr:colOff>
                    <xdr:row>4</xdr:row>
                    <xdr:rowOff>9525</xdr:rowOff>
                  </from>
                  <to>
                    <xdr:col>5</xdr:col>
                    <xdr:colOff>742950</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3</xdr:col>
                    <xdr:colOff>1104900</xdr:colOff>
                    <xdr:row>5</xdr:row>
                    <xdr:rowOff>9525</xdr:rowOff>
                  </from>
                  <to>
                    <xdr:col>5</xdr:col>
                    <xdr:colOff>742950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3</xdr:col>
                    <xdr:colOff>1104900</xdr:colOff>
                    <xdr:row>6</xdr:row>
                    <xdr:rowOff>0</xdr:rowOff>
                  </from>
                  <to>
                    <xdr:col>5</xdr:col>
                    <xdr:colOff>742950</xdr:colOff>
                    <xdr:row>6</xdr:row>
                    <xdr:rowOff>285750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0</xdr:colOff>
                    <xdr:row>7</xdr:row>
                    <xdr:rowOff>0</xdr:rowOff>
                  </from>
                  <to>
                    <xdr:col>5</xdr:col>
                    <xdr:colOff>742950</xdr:colOff>
                    <xdr:row>7</xdr:row>
                    <xdr:rowOff>285750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9525</xdr:colOff>
                    <xdr:row>8</xdr:row>
                    <xdr:rowOff>0</xdr:rowOff>
                  </from>
                  <to>
                    <xdr:col>5</xdr:col>
                    <xdr:colOff>742950</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0</xdr:colOff>
                    <xdr:row>9</xdr:row>
                    <xdr:rowOff>0</xdr:rowOff>
                  </from>
                  <to>
                    <xdr:col>5</xdr:col>
                    <xdr:colOff>742950</xdr:colOff>
                    <xdr:row>9</xdr:row>
                    <xdr:rowOff>285750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9525</xdr:colOff>
                    <xdr:row>10</xdr:row>
                    <xdr:rowOff>0</xdr:rowOff>
                  </from>
                  <to>
                    <xdr:col>5</xdr:col>
                    <xdr:colOff>742950</xdr:colOff>
                    <xdr:row>10</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20"/>
  <sheetViews>
    <sheetView workbookViewId="0">
      <selection activeCell="C30" sqref="C30"/>
    </sheetView>
  </sheetViews>
  <sheetFormatPr baseColWidth="10" defaultColWidth="11.42578125" defaultRowHeight="15"/>
  <cols>
    <col min="1" max="1" width="5.7109375" customWidth="1"/>
    <col min="3" max="3" width="85.7109375" customWidth="1"/>
    <col min="4" max="4" width="16.7109375" bestFit="1" customWidth="1"/>
    <col min="5" max="5" width="15.85546875" hidden="1" customWidth="1"/>
    <col min="6" max="6" width="11.140625" customWidth="1"/>
    <col min="8" max="8" width="0" hidden="1" customWidth="1"/>
  </cols>
  <sheetData>
    <row r="2" spans="1:8" ht="21" thickBot="1">
      <c r="A2" s="14"/>
      <c r="B2" s="14"/>
      <c r="C2" s="41" t="s">
        <v>88</v>
      </c>
      <c r="D2" s="16"/>
      <c r="E2" s="56"/>
      <c r="F2" s="57"/>
    </row>
    <row r="3" spans="1:8" ht="21" customHeight="1">
      <c r="B3" s="77" t="s">
        <v>4</v>
      </c>
      <c r="C3" s="75" t="s">
        <v>5</v>
      </c>
      <c r="D3" s="76" t="s">
        <v>6</v>
      </c>
      <c r="E3" s="88"/>
      <c r="F3" s="87" t="s">
        <v>112</v>
      </c>
    </row>
    <row r="4" spans="1:8" ht="21" customHeight="1">
      <c r="B4" s="42" t="s">
        <v>89</v>
      </c>
      <c r="C4" s="151" t="s">
        <v>126</v>
      </c>
      <c r="D4" s="180"/>
      <c r="E4" s="40"/>
      <c r="F4" s="89">
        <f>IF(SUMIF(F5:F7,1,E5:E7)&gt;5,5,SUMIF(F5:F7,1,E5:E7))</f>
        <v>0</v>
      </c>
    </row>
    <row r="5" spans="1:8" ht="24.75" customHeight="1">
      <c r="A5" s="14"/>
      <c r="B5" s="28" t="s">
        <v>91</v>
      </c>
      <c r="C5" s="9" t="s">
        <v>127</v>
      </c>
      <c r="D5" s="23" t="s">
        <v>59</v>
      </c>
      <c r="E5" s="85">
        <v>5</v>
      </c>
      <c r="F5" s="90">
        <v>2</v>
      </c>
      <c r="G5" s="174" t="s">
        <v>162</v>
      </c>
      <c r="H5" t="s">
        <v>117</v>
      </c>
    </row>
    <row r="6" spans="1:8" ht="24.75" customHeight="1">
      <c r="A6" s="14"/>
      <c r="B6" s="28" t="s">
        <v>92</v>
      </c>
      <c r="C6" s="9" t="s">
        <v>209</v>
      </c>
      <c r="D6" s="23" t="s">
        <v>59</v>
      </c>
      <c r="E6" s="85">
        <v>5</v>
      </c>
      <c r="F6" s="90">
        <v>2</v>
      </c>
      <c r="G6" s="174"/>
      <c r="H6" t="s">
        <v>115</v>
      </c>
    </row>
    <row r="7" spans="1:8" ht="24.75" customHeight="1" thickBot="1">
      <c r="A7" s="14"/>
      <c r="B7" s="49" t="s">
        <v>93</v>
      </c>
      <c r="C7" s="25" t="s">
        <v>222</v>
      </c>
      <c r="D7" s="26" t="s">
        <v>59</v>
      </c>
      <c r="E7" s="91">
        <v>5</v>
      </c>
      <c r="F7" s="92">
        <v>2</v>
      </c>
      <c r="G7" s="174"/>
    </row>
    <row r="9" spans="1:8" ht="25.5">
      <c r="C9" s="132" t="s">
        <v>231</v>
      </c>
    </row>
    <row r="11" spans="1:8">
      <c r="B11" s="83" t="s">
        <v>210</v>
      </c>
      <c r="C11" s="84" t="s">
        <v>211</v>
      </c>
      <c r="D11" s="84" t="s">
        <v>160</v>
      </c>
    </row>
    <row r="12" spans="1:8">
      <c r="B12" s="133" t="s">
        <v>217</v>
      </c>
      <c r="C12" s="79" t="s">
        <v>212</v>
      </c>
      <c r="D12" s="129" t="b">
        <v>0</v>
      </c>
    </row>
    <row r="13" spans="1:8">
      <c r="B13" s="133" t="s">
        <v>218</v>
      </c>
      <c r="C13" s="79" t="s">
        <v>213</v>
      </c>
      <c r="D13" s="129" t="b">
        <v>0</v>
      </c>
    </row>
    <row r="14" spans="1:8">
      <c r="B14" s="133" t="s">
        <v>219</v>
      </c>
      <c r="C14" s="79" t="s">
        <v>214</v>
      </c>
      <c r="D14" s="129" t="b">
        <v>0</v>
      </c>
    </row>
    <row r="15" spans="1:8">
      <c r="B15" s="133" t="s">
        <v>220</v>
      </c>
      <c r="C15" s="79" t="s">
        <v>215</v>
      </c>
      <c r="D15" s="129" t="b">
        <v>0</v>
      </c>
    </row>
    <row r="16" spans="1:8">
      <c r="B16" s="133" t="s">
        <v>221</v>
      </c>
      <c r="C16" s="79" t="s">
        <v>216</v>
      </c>
      <c r="D16" s="129" t="b">
        <v>0</v>
      </c>
    </row>
    <row r="17" spans="2:4">
      <c r="B17" s="83" t="s">
        <v>223</v>
      </c>
      <c r="C17" s="84" t="s">
        <v>227</v>
      </c>
      <c r="D17" s="84" t="s">
        <v>160</v>
      </c>
    </row>
    <row r="18" spans="2:4">
      <c r="B18" s="78" t="s">
        <v>228</v>
      </c>
      <c r="C18" s="79" t="s">
        <v>224</v>
      </c>
      <c r="D18" s="129" t="b">
        <v>0</v>
      </c>
    </row>
    <row r="19" spans="2:4">
      <c r="B19" s="78" t="s">
        <v>229</v>
      </c>
      <c r="C19" s="79" t="s">
        <v>225</v>
      </c>
      <c r="D19" s="129" t="b">
        <v>0</v>
      </c>
    </row>
    <row r="20" spans="2:4">
      <c r="B20" s="78" t="s">
        <v>230</v>
      </c>
      <c r="C20" s="79" t="s">
        <v>226</v>
      </c>
      <c r="D20" s="129" t="b">
        <v>0</v>
      </c>
    </row>
  </sheetData>
  <sheetProtection algorithmName="SHA-512" hashValue="9BC57wz1vAmNW/gk6k/EP/6xEwu8rANseG08sankaJLu7lgQb5vkWOrg/PnWgX6p66kTGBIcy5gqo09gSDm+UA==" saltValue="1vGrT08OCS4vkRr6KgN+UA=="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17" r:id="rId5" name="List Box 1">
              <controlPr locked="0" defaultSize="0" autoLine="0" autoPict="0">
                <anchor>
                  <from>
                    <xdr:col>5</xdr:col>
                    <xdr:colOff>9525</xdr:colOff>
                    <xdr:row>4</xdr:row>
                    <xdr:rowOff>9525</xdr:rowOff>
                  </from>
                  <to>
                    <xdr:col>5</xdr:col>
                    <xdr:colOff>733425</xdr:colOff>
                    <xdr:row>5</xdr:row>
                    <xdr:rowOff>19050</xdr:rowOff>
                  </to>
                </anchor>
              </controlPr>
            </control>
          </mc:Choice>
        </mc:AlternateContent>
        <mc:AlternateContent xmlns:mc="http://schemas.openxmlformats.org/markup-compatibility/2006">
          <mc:Choice Requires="x14">
            <control shapeId="9218" r:id="rId6" name="List Box 2">
              <controlPr locked="0" defaultSize="0" autoLine="0" autoPict="0">
                <anchor>
                  <from>
                    <xdr:col>3</xdr:col>
                    <xdr:colOff>1104900</xdr:colOff>
                    <xdr:row>5</xdr:row>
                    <xdr:rowOff>9525</xdr:rowOff>
                  </from>
                  <to>
                    <xdr:col>5</xdr:col>
                    <xdr:colOff>733425</xdr:colOff>
                    <xdr:row>5</xdr:row>
                    <xdr:rowOff>295275</xdr:rowOff>
                  </to>
                </anchor>
              </controlPr>
            </control>
          </mc:Choice>
        </mc:AlternateContent>
        <mc:AlternateContent xmlns:mc="http://schemas.openxmlformats.org/markup-compatibility/2006">
          <mc:Choice Requires="x14">
            <control shapeId="9219" r:id="rId7" name="List Box 3">
              <controlPr locked="0" defaultSize="0" autoLine="0" autoPict="0">
                <anchor>
                  <from>
                    <xdr:col>5</xdr:col>
                    <xdr:colOff>0</xdr:colOff>
                    <xdr:row>5</xdr:row>
                    <xdr:rowOff>304800</xdr:rowOff>
                  </from>
                  <to>
                    <xdr:col>5</xdr:col>
                    <xdr:colOff>733425</xdr:colOff>
                    <xdr:row>6</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81A15D59DAFF4BA2CE622F18F6B936" ma:contentTypeVersion="16" ma:contentTypeDescription="Crear nuevo documento." ma:contentTypeScope="" ma:versionID="ed68c9cd543f1f491086114068b7a369">
  <xsd:schema xmlns:xsd="http://www.w3.org/2001/XMLSchema" xmlns:xs="http://www.w3.org/2001/XMLSchema" xmlns:p="http://schemas.microsoft.com/office/2006/metadata/properties" xmlns:ns2="042e37dd-204a-452d-87c6-5b562e17ec1a" xmlns:ns3="37c079db-1028-4d1a-9d7a-a496084f928d" targetNamespace="http://schemas.microsoft.com/office/2006/metadata/properties" ma:root="true" ma:fieldsID="fad4e5f54e724c6d660caa417a03c6d9" ns2:_="" ns3:_="">
    <xsd:import namespace="042e37dd-204a-452d-87c6-5b562e17ec1a"/>
    <xsd:import namespace="37c079db-1028-4d1a-9d7a-a496084f928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e37dd-204a-452d-87c6-5b562e17ec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5791138e-6c56-4184-b6ff-529279b8a88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c079db-1028-4d1a-9d7a-a496084f928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fa04c3f-6418-4ec0-8ab3-1ab57d5fb5d8}" ma:internalName="TaxCatchAll" ma:showField="CatchAllData" ma:web="37c079db-1028-4d1a-9d7a-a496084f928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2e37dd-204a-452d-87c6-5b562e17ec1a">
      <Terms xmlns="http://schemas.microsoft.com/office/infopath/2007/PartnerControls"/>
    </lcf76f155ced4ddcb4097134ff3c332f>
    <TaxCatchAll xmlns="37c079db-1028-4d1a-9d7a-a496084f928d" xsi:nil="true"/>
  </documentManagement>
</p:properties>
</file>

<file path=customXml/itemProps1.xml><?xml version="1.0" encoding="utf-8"?>
<ds:datastoreItem xmlns:ds="http://schemas.openxmlformats.org/officeDocument/2006/customXml" ds:itemID="{6E798CD1-0A40-42DF-AB6A-AB2C0FD28F38}">
  <ds:schemaRefs>
    <ds:schemaRef ds:uri="http://schemas.microsoft.com/sharepoint/v3/contenttype/forms"/>
  </ds:schemaRefs>
</ds:datastoreItem>
</file>

<file path=customXml/itemProps2.xml><?xml version="1.0" encoding="utf-8"?>
<ds:datastoreItem xmlns:ds="http://schemas.openxmlformats.org/officeDocument/2006/customXml" ds:itemID="{3E730FA3-55FB-4CEF-9321-69292F062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e37dd-204a-452d-87c6-5b562e17ec1a"/>
    <ds:schemaRef ds:uri="37c079db-1028-4d1a-9d7a-a496084f9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33C284-185A-4276-8EF9-FCFA9B941E65}">
  <ds:schemaRefs>
    <ds:schemaRef ds:uri="http://schemas.microsoft.com/office/2006/metadata/properties"/>
    <ds:schemaRef ds:uri="http://schemas.microsoft.com/office/infopath/2007/PartnerControls"/>
    <ds:schemaRef ds:uri="042e37dd-204a-452d-87c6-5b562e17ec1a"/>
    <ds:schemaRef ds:uri="37c079db-1028-4d1a-9d7a-a496084f9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13. Perfil Solicitante</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Asociacion Comarcal Gran Vega de Sevilla</dc:creator>
  <cp:keywords/>
  <dc:description/>
  <cp:lastModifiedBy>Francisco Salguero - Área Técnica</cp:lastModifiedBy>
  <cp:revision/>
  <dcterms:created xsi:type="dcterms:W3CDTF">2026-02-12T10:09:34Z</dcterms:created>
  <dcterms:modified xsi:type="dcterms:W3CDTF">2026-04-07T09:51:46Z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0x010100A081A15D59DAFF4BA2CE622F18F6B936</vt:lpwstr>
  </property>
</Properties>
</file>